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orro\Desktop\SW Scambio file\dati\CEDAP - Conversione SPSS-BO\Rapporto Cedap 2019\"/>
    </mc:Choice>
  </mc:AlternateContent>
  <xr:revisionPtr revIDLastSave="0" documentId="13_ncr:1_{C5465ED2-15D3-4FE7-B64E-F28AFF7EC7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. 1" sheetId="1" r:id="rId1"/>
    <sheet name="Tab. 2" sheetId="2" r:id="rId2"/>
    <sheet name="Tab. 3" sheetId="3" r:id="rId3"/>
    <sheet name="Grafico 1" sheetId="4" r:id="rId4"/>
    <sheet name="Grafico 2  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  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2" r:id="rId41"/>
    <sheet name="Tab. 28" sheetId="41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 " sheetId="52" r:id="rId52"/>
    <sheet name="Tab. 36" sheetId="53" r:id="rId53"/>
    <sheet name="Tab. 37" sheetId="54" r:id="rId54"/>
    <sheet name="Tab. 38 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" sheetId="78" r:id="rId78"/>
    <sheet name="Tab. 58" sheetId="79" r:id="rId79"/>
    <sheet name="Grafico 22-23" sheetId="80" r:id="rId80"/>
    <sheet name="Tab.59" sheetId="81" r:id="rId81"/>
    <sheet name="Grafico 24" sheetId="82" r:id="rId82"/>
    <sheet name="Matrice - Classi di Robson" sheetId="83" r:id="rId83"/>
  </sheets>
  <definedNames>
    <definedName name="DM_PERCORSO_NASCITA" localSheetId="79">#REF!</definedName>
    <definedName name="DM_PERCORSO_NASCITA" localSheetId="51">#REF!</definedName>
    <definedName name="DM_PERCORSO_NASCITA" localSheetId="54">#REF!</definedName>
    <definedName name="DM_PERCORSO_NASCIT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82" l="1"/>
  <c r="M34" i="82"/>
  <c r="L34" i="82"/>
  <c r="K34" i="82"/>
  <c r="J34" i="82"/>
  <c r="I34" i="82"/>
  <c r="H34" i="82"/>
  <c r="G34" i="82"/>
  <c r="F34" i="82"/>
  <c r="E34" i="82"/>
  <c r="D34" i="82"/>
  <c r="C34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N32" i="82"/>
  <c r="M32" i="82"/>
  <c r="L32" i="82"/>
  <c r="K32" i="82"/>
  <c r="J32" i="82"/>
  <c r="I32" i="82"/>
  <c r="H32" i="82"/>
  <c r="G32" i="82"/>
  <c r="F32" i="82"/>
  <c r="E32" i="82"/>
  <c r="D32" i="82"/>
  <c r="C32" i="82"/>
  <c r="N31" i="82"/>
  <c r="M31" i="82"/>
  <c r="L31" i="82"/>
  <c r="K31" i="82"/>
  <c r="J31" i="82"/>
  <c r="I31" i="82"/>
  <c r="H31" i="82"/>
  <c r="G31" i="82"/>
  <c r="F31" i="82"/>
  <c r="E31" i="82"/>
  <c r="D31" i="82"/>
  <c r="C31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C17" i="80"/>
  <c r="B17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E7" i="80"/>
  <c r="D7" i="80"/>
  <c r="F6" i="80"/>
  <c r="E6" i="80"/>
  <c r="D6" i="80"/>
  <c r="F5" i="80"/>
  <c r="E5" i="80"/>
  <c r="D5" i="80"/>
  <c r="U17" i="78"/>
  <c r="V17" i="78"/>
  <c r="V16" i="78"/>
  <c r="V15" i="78"/>
  <c r="V14" i="78"/>
  <c r="V13" i="78"/>
  <c r="V12" i="78"/>
  <c r="V11" i="78"/>
  <c r="V10" i="78"/>
  <c r="V9" i="78"/>
  <c r="V8" i="78"/>
  <c r="V7" i="78"/>
  <c r="V6" i="78"/>
  <c r="V5" i="78"/>
  <c r="H11" i="72"/>
  <c r="G11" i="72"/>
  <c r="F11" i="72"/>
  <c r="H10" i="72"/>
  <c r="G10" i="72"/>
  <c r="F10" i="72"/>
  <c r="H9" i="72"/>
  <c r="G9" i="72"/>
  <c r="F9" i="72"/>
  <c r="H8" i="72"/>
  <c r="G8" i="72"/>
  <c r="F8" i="72"/>
  <c r="H7" i="72"/>
  <c r="G7" i="72"/>
  <c r="F7" i="72"/>
  <c r="H6" i="72"/>
  <c r="G6" i="72"/>
  <c r="F6" i="72"/>
  <c r="K10" i="68"/>
  <c r="F10" i="68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E59" i="20"/>
  <c r="D59" i="20"/>
  <c r="E58" i="20"/>
  <c r="D58" i="20"/>
  <c r="E57" i="20"/>
  <c r="D57" i="20"/>
  <c r="E56" i="20"/>
  <c r="D56" i="20"/>
  <c r="E55" i="20"/>
  <c r="D55" i="20"/>
  <c r="E54" i="20"/>
  <c r="D54" i="20"/>
  <c r="E53" i="20"/>
  <c r="D53" i="20"/>
  <c r="E52" i="20"/>
  <c r="D52" i="20"/>
  <c r="E51" i="20"/>
  <c r="D51" i="20"/>
  <c r="E50" i="20"/>
  <c r="D50" i="20"/>
  <c r="E49" i="20"/>
  <c r="D49" i="20"/>
  <c r="E48" i="20"/>
  <c r="D48" i="20"/>
  <c r="E47" i="20"/>
  <c r="D47" i="20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J5" i="18"/>
  <c r="J6" i="18"/>
  <c r="J7" i="18"/>
  <c r="J8" i="18"/>
  <c r="J9" i="18"/>
  <c r="J10" i="18"/>
  <c r="S9" i="18"/>
  <c r="R9" i="18"/>
  <c r="Q9" i="18"/>
  <c r="P9" i="18"/>
  <c r="O9" i="18"/>
  <c r="N9" i="18"/>
  <c r="M9" i="18"/>
  <c r="L9" i="18"/>
  <c r="K9" i="18"/>
  <c r="S8" i="18"/>
  <c r="R8" i="18"/>
  <c r="Q8" i="18"/>
  <c r="P8" i="18"/>
  <c r="O8" i="18"/>
  <c r="N8" i="18"/>
  <c r="M8" i="18"/>
  <c r="L8" i="18"/>
  <c r="K8" i="18"/>
  <c r="S7" i="18"/>
  <c r="R7" i="18"/>
  <c r="Q7" i="18"/>
  <c r="P7" i="18"/>
  <c r="O7" i="18"/>
  <c r="N7" i="18"/>
  <c r="M7" i="18"/>
  <c r="L7" i="18"/>
  <c r="K7" i="18"/>
  <c r="S6" i="18"/>
  <c r="R6" i="18"/>
  <c r="Q6" i="18"/>
  <c r="P6" i="18"/>
  <c r="O6" i="18"/>
  <c r="N6" i="18"/>
  <c r="M6" i="18"/>
  <c r="L6" i="18"/>
  <c r="K6" i="18"/>
  <c r="S5" i="18"/>
  <c r="R5" i="18"/>
  <c r="Q5" i="18"/>
  <c r="P5" i="18"/>
  <c r="O5" i="18"/>
  <c r="N5" i="18"/>
  <c r="M5" i="18"/>
  <c r="L5" i="18"/>
  <c r="K5" i="18"/>
  <c r="B4" i="15"/>
  <c r="B5" i="15"/>
  <c r="B6" i="15"/>
  <c r="B7" i="15"/>
  <c r="B8" i="15"/>
  <c r="B9" i="15"/>
  <c r="B10" i="15"/>
  <c r="I12" i="12"/>
  <c r="G12" i="12"/>
  <c r="E12" i="12"/>
  <c r="C12" i="12"/>
  <c r="I11" i="12"/>
  <c r="G11" i="12"/>
  <c r="E11" i="12"/>
  <c r="C11" i="12"/>
  <c r="I10" i="12"/>
  <c r="G10" i="12"/>
  <c r="E10" i="12"/>
  <c r="C10" i="12"/>
  <c r="I9" i="12"/>
  <c r="G9" i="12"/>
  <c r="E9" i="12"/>
  <c r="C9" i="12"/>
  <c r="I8" i="12"/>
  <c r="G8" i="12"/>
  <c r="E8" i="12"/>
  <c r="C8" i="12"/>
  <c r="I7" i="12"/>
  <c r="G7" i="12"/>
  <c r="E7" i="12"/>
  <c r="C7" i="12"/>
  <c r="I12" i="11"/>
  <c r="G12" i="11"/>
  <c r="E12" i="11"/>
  <c r="C12" i="11"/>
  <c r="I11" i="11"/>
  <c r="G11" i="11"/>
  <c r="E11" i="11"/>
  <c r="C11" i="11"/>
  <c r="I10" i="11"/>
  <c r="G10" i="11"/>
  <c r="E10" i="11"/>
  <c r="C10" i="11"/>
  <c r="I9" i="11"/>
  <c r="G9" i="11"/>
  <c r="E9" i="11"/>
  <c r="C9" i="11"/>
  <c r="I8" i="11"/>
  <c r="G8" i="11"/>
  <c r="E8" i="11"/>
  <c r="C8" i="11"/>
  <c r="I7" i="11"/>
  <c r="G7" i="11"/>
  <c r="E7" i="11"/>
  <c r="C7" i="11"/>
  <c r="I10" i="10"/>
  <c r="E10" i="10"/>
  <c r="C10" i="10"/>
  <c r="I9" i="10"/>
  <c r="H9" i="10"/>
  <c r="E9" i="10"/>
  <c r="C9" i="10"/>
  <c r="I8" i="10"/>
  <c r="H8" i="10"/>
  <c r="E8" i="10"/>
  <c r="C8" i="10"/>
  <c r="I7" i="10"/>
  <c r="H7" i="10"/>
  <c r="E7" i="10"/>
  <c r="C7" i="10"/>
  <c r="I6" i="10"/>
  <c r="H6" i="10"/>
  <c r="E6" i="10"/>
  <c r="C6" i="10"/>
  <c r="I5" i="10"/>
  <c r="H5" i="10"/>
  <c r="C5" i="10"/>
  <c r="H25" i="9"/>
  <c r="I25" i="9"/>
  <c r="J25" i="9"/>
  <c r="O25" i="9"/>
  <c r="K25" i="9"/>
  <c r="L25" i="9"/>
  <c r="N25" i="9"/>
  <c r="H24" i="9"/>
  <c r="I24" i="9"/>
  <c r="J24" i="9"/>
  <c r="O24" i="9"/>
  <c r="K24" i="9"/>
  <c r="L24" i="9"/>
  <c r="N24" i="9"/>
  <c r="H23" i="9"/>
  <c r="I23" i="9"/>
  <c r="J23" i="9"/>
  <c r="O23" i="9"/>
  <c r="K23" i="9"/>
  <c r="L23" i="9"/>
  <c r="N23" i="9"/>
  <c r="H22" i="9"/>
  <c r="I22" i="9"/>
  <c r="J22" i="9"/>
  <c r="O22" i="9"/>
  <c r="K22" i="9"/>
  <c r="L22" i="9"/>
  <c r="N22" i="9"/>
  <c r="H21" i="9"/>
  <c r="I21" i="9"/>
  <c r="J21" i="9"/>
  <c r="O21" i="9"/>
  <c r="K21" i="9"/>
  <c r="L21" i="9"/>
  <c r="N21" i="9"/>
  <c r="H20" i="9"/>
  <c r="I20" i="9"/>
  <c r="J20" i="9"/>
  <c r="O20" i="9"/>
  <c r="K20" i="9"/>
  <c r="L20" i="9"/>
  <c r="N20" i="9"/>
  <c r="H19" i="9"/>
  <c r="I19" i="9"/>
  <c r="J19" i="9"/>
  <c r="O19" i="9"/>
  <c r="K19" i="9"/>
  <c r="L19" i="9"/>
  <c r="N19" i="9"/>
  <c r="H18" i="9"/>
  <c r="I18" i="9"/>
  <c r="J18" i="9"/>
  <c r="O18" i="9"/>
  <c r="K18" i="9"/>
  <c r="L18" i="9"/>
  <c r="N18" i="9"/>
  <c r="H17" i="9"/>
  <c r="I17" i="9"/>
  <c r="J17" i="9"/>
  <c r="O17" i="9"/>
  <c r="K17" i="9"/>
  <c r="L17" i="9"/>
  <c r="N17" i="9"/>
  <c r="H16" i="9"/>
  <c r="I16" i="9"/>
  <c r="J16" i="9"/>
  <c r="O16" i="9"/>
  <c r="K16" i="9"/>
  <c r="L16" i="9"/>
  <c r="N16" i="9"/>
  <c r="H15" i="9"/>
  <c r="I15" i="9"/>
  <c r="J15" i="9"/>
  <c r="O15" i="9"/>
  <c r="K15" i="9"/>
  <c r="L15" i="9"/>
  <c r="N15" i="9"/>
  <c r="H14" i="9"/>
  <c r="I14" i="9"/>
  <c r="J14" i="9"/>
  <c r="O14" i="9"/>
  <c r="K14" i="9"/>
  <c r="L14" i="9"/>
  <c r="N14" i="9"/>
  <c r="H13" i="9"/>
  <c r="I13" i="9"/>
  <c r="J13" i="9"/>
  <c r="O13" i="9"/>
  <c r="K13" i="9"/>
  <c r="L13" i="9"/>
  <c r="N13" i="9"/>
  <c r="H12" i="9"/>
  <c r="I12" i="9"/>
  <c r="J12" i="9"/>
  <c r="O12" i="9"/>
  <c r="K12" i="9"/>
  <c r="L12" i="9"/>
  <c r="N12" i="9"/>
  <c r="H11" i="9"/>
  <c r="I11" i="9"/>
  <c r="J11" i="9"/>
  <c r="O11" i="9"/>
  <c r="K11" i="9"/>
  <c r="L11" i="9"/>
  <c r="N11" i="9"/>
  <c r="H10" i="9"/>
  <c r="I10" i="9"/>
  <c r="J10" i="9"/>
  <c r="O10" i="9"/>
  <c r="K10" i="9"/>
  <c r="L10" i="9"/>
  <c r="N10" i="9"/>
  <c r="H9" i="9"/>
  <c r="I9" i="9"/>
  <c r="J9" i="9"/>
  <c r="O9" i="9"/>
  <c r="K9" i="9"/>
  <c r="L9" i="9"/>
  <c r="N9" i="9"/>
  <c r="H8" i="9"/>
  <c r="I8" i="9"/>
  <c r="J8" i="9"/>
  <c r="O8" i="9"/>
  <c r="K8" i="9"/>
  <c r="L8" i="9"/>
  <c r="N8" i="9"/>
  <c r="H7" i="9"/>
  <c r="I7" i="9"/>
  <c r="J7" i="9"/>
  <c r="O7" i="9"/>
  <c r="K7" i="9"/>
  <c r="L7" i="9"/>
  <c r="N7" i="9"/>
  <c r="H6" i="9"/>
  <c r="I6" i="9"/>
  <c r="J6" i="9"/>
  <c r="O6" i="9"/>
  <c r="K6" i="9"/>
  <c r="L6" i="9"/>
  <c r="N6" i="9"/>
  <c r="H5" i="9"/>
  <c r="I5" i="9"/>
  <c r="J5" i="9"/>
  <c r="O5" i="9"/>
  <c r="K5" i="9"/>
  <c r="L5" i="9"/>
  <c r="N5" i="9"/>
  <c r="H4" i="9"/>
  <c r="I4" i="9"/>
  <c r="J4" i="9"/>
  <c r="O4" i="9"/>
  <c r="K4" i="9"/>
  <c r="L4" i="9"/>
  <c r="N4" i="9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M11" i="7"/>
  <c r="K11" i="7"/>
  <c r="G11" i="7"/>
  <c r="D11" i="7"/>
  <c r="K6" i="7"/>
  <c r="M10" i="7"/>
  <c r="K10" i="7"/>
  <c r="G10" i="7"/>
  <c r="D10" i="7"/>
  <c r="K9" i="7"/>
  <c r="M9" i="7"/>
  <c r="G9" i="7"/>
  <c r="D9" i="7"/>
  <c r="M8" i="7"/>
  <c r="K8" i="7"/>
  <c r="G8" i="7"/>
  <c r="D8" i="7"/>
  <c r="M7" i="7"/>
  <c r="K7" i="7"/>
  <c r="G7" i="7"/>
  <c r="D7" i="7"/>
  <c r="M6" i="7"/>
  <c r="G6" i="7"/>
  <c r="D6" i="7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</calcChain>
</file>

<file path=xl/sharedStrings.xml><?xml version="1.0" encoding="utf-8"?>
<sst xmlns="http://schemas.openxmlformats.org/spreadsheetml/2006/main" count="2126" uniqueCount="633">
  <si>
    <t>Tabella 1 – Stato della rilevazione CeDAP - Anni 2002-2019</t>
  </si>
  <si>
    <t>Regioni e Provincie autonome con flusso attivato</t>
  </si>
  <si>
    <t>Strutture ospedaliere che hanno inviato i dati CeDAP</t>
  </si>
  <si>
    <t>Schede CeDAP pervenute</t>
  </si>
  <si>
    <t>Nati totali</t>
  </si>
  <si>
    <t>2019</t>
  </si>
  <si>
    <t>Tabella 2 – Confronto fra numero di parti rilevati dal CeDAP in ospedale  e numero di parti rilevati attraverso la scheda di dimissione ospedaliera (SDO)</t>
  </si>
  <si>
    <t>Regione</t>
  </si>
  <si>
    <t>Schede CEDAP in ospedale</t>
  </si>
  <si>
    <t>Copertura rilevazione</t>
  </si>
  <si>
    <t>Schede SDO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</si>
  <si>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</si>
  <si>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</si>
  <si>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</si>
  <si>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</si>
  <si>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</si>
  <si>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</si>
  <si>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</si>
  <si>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</si>
  <si>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</si>
  <si>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</si>
  <si>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</si>
  <si>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</si>
  <si>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</si>
  <si>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</si>
  <si>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</si>
  <si>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</si>
  <si>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</si>
  <si>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</si>
  <si>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</si>
  <si>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</si>
  <si>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</si>
  <si>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</si>
  <si>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</si>
  <si>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</si>
  <si>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>Anno 2019</t>
  </si>
  <si>
    <t>Anno 2018</t>
  </si>
  <si>
    <t xml:space="preserve">Tasso natalità </t>
  </si>
  <si>
    <t xml:space="preserve">Tasso fecondità totale </t>
  </si>
  <si>
    <t xml:space="preserve">Tasso mortalità infantile </t>
  </si>
  <si>
    <t>Tasso mortalità neonatale</t>
  </si>
  <si>
    <t>Tasso mortalità infantile</t>
  </si>
  <si>
    <t xml:space="preserve">&lt;1 giorno </t>
  </si>
  <si>
    <t xml:space="preserve">1-6gg </t>
  </si>
  <si>
    <t xml:space="preserve">1-29gg </t>
  </si>
  <si>
    <t xml:space="preserve">1 mese e oltre </t>
  </si>
  <si>
    <t>Bolzano</t>
  </si>
  <si>
    <t>Trento</t>
  </si>
  <si>
    <t>Trentino Alto Adige</t>
  </si>
  <si>
    <t>Friuli V.G.</t>
  </si>
  <si>
    <t>5,7</t>
  </si>
  <si>
    <t>ITALIA</t>
  </si>
  <si>
    <t>Italia</t>
  </si>
  <si>
    <t xml:space="preserve">    Grafico 1 - Tasso di fecondità totale – Anni 1995 – 2015</t>
  </si>
  <si>
    <t>Anni</t>
  </si>
  <si>
    <t>Tasso di fecondità totale</t>
  </si>
  <si>
    <t>Grafico 2 – Mortalità infantile e neonatale – Anni 1994 – 2017</t>
  </si>
  <si>
    <t>Tasso di mortalità infantile</t>
  </si>
  <si>
    <t>Tasso di mortalità neonatale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</si>
  <si>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</si>
  <si>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</si>
  <si>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</si>
  <si>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</si>
  <si>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</si>
  <si>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</si>
  <si>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Totale parti</t>
  </si>
  <si>
    <t>Pubblico</t>
  </si>
  <si>
    <t>Accreditato</t>
  </si>
  <si>
    <t>Privato</t>
  </si>
  <si>
    <t>Totale Parti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</si>
  <si>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</si>
  <si>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</si>
  <si>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</si>
  <si>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</si>
  <si>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</si>
  <si>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</si>
  <si>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</si>
  <si>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</si>
  <si>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parti</t>
  </si>
  <si>
    <t>v.a.</t>
  </si>
  <si>
    <t>%</t>
  </si>
  <si>
    <t>0-499</t>
  </si>
  <si>
    <t>500-799</t>
  </si>
  <si>
    <t>800-999</t>
  </si>
  <si>
    <t>1000-2499</t>
  </si>
  <si>
    <t>2500+</t>
  </si>
  <si>
    <t>Grafico 3 - Distribuzione percentuale dei punti nascita per classe di parto</t>
  </si>
  <si>
    <t xml:space="preserve">         </t>
  </si>
  <si>
    <t xml:space="preserve">     Grafico 4 - Distribuzione percentuale dei parti per classe di parto</t>
  </si>
  <si>
    <t>1000+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</si>
  <si>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</si>
  <si>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</si>
  <si>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</si>
  <si>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</si>
  <si>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</si>
  <si>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Numero medio di parti per punto nascita</t>
  </si>
  <si>
    <t>V.A.</t>
  </si>
  <si>
    <t>Punti nascita</t>
  </si>
  <si>
    <t>2500 e più</t>
  </si>
  <si>
    <t>Tabella 7 - Presenza di neonatologia per classi di parti</t>
  </si>
  <si>
    <t>Classi di</t>
  </si>
  <si>
    <t>Pubblici</t>
  </si>
  <si>
    <t>Privati Accreditati</t>
  </si>
  <si>
    <t>Privati</t>
  </si>
  <si>
    <t>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</si>
  <si>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</si>
  <si>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</si>
  <si>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</si>
  <si>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</si>
  <si>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</si>
  <si>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</si>
  <si>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</si>
  <si>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</si>
  <si>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</si>
  <si>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</si>
  <si>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</si>
  <si>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</si>
  <si>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</si>
  <si>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</si>
  <si>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</si>
  <si>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</si>
  <si>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</si>
  <si>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>UE</t>
  </si>
  <si>
    <t xml:space="preserve"> Grafico 5 - Distribuzione dei parti per area geografica di provenienza della madre</t>
  </si>
  <si>
    <t>Area geografica</t>
  </si>
  <si>
    <t>Altri Paesi Europei</t>
  </si>
  <si>
    <t>America del Nord/Oceania</t>
  </si>
  <si>
    <t>Tabella 11 - Distribuzione regionale dei parti secondo l’età della madre</t>
  </si>
  <si>
    <t>Classe d'età della madre</t>
  </si>
  <si>
    <t>% Non indicato/ errato</t>
  </si>
  <si>
    <t>&lt; 20</t>
  </si>
  <si>
    <t>20 - 29</t>
  </si>
  <si>
    <t>30 - 39</t>
  </si>
  <si>
    <t>40 +</t>
  </si>
  <si>
    <t>&lt;20</t>
  </si>
  <si>
    <t>20-29</t>
  </si>
  <si>
    <t>30-39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</si>
  <si>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</si>
  <si>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</si>
  <si>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</si>
  <si>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</si>
  <si>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12 - 14</t>
  </si>
  <si>
    <t>12-14</t>
  </si>
  <si>
    <t>15 - 19</t>
  </si>
  <si>
    <t>15-19</t>
  </si>
  <si>
    <t>40 - 49</t>
  </si>
  <si>
    <t>40-49</t>
  </si>
  <si>
    <t>50 - 65</t>
  </si>
  <si>
    <t>50-65</t>
  </si>
  <si>
    <t>Grafico 6 - Distribuzione dei parti per area geografica di provenienza ed età della madre</t>
  </si>
  <si>
    <t>Grafico 7 - Distribuzione regionale dell’età media al primo figlio secondo la cittadinanza della madre</t>
  </si>
  <si>
    <t xml:space="preserve">Italiana </t>
  </si>
  <si>
    <t>Straniera</t>
  </si>
  <si>
    <t>Italiana</t>
  </si>
  <si>
    <t>Grafico 8 - Distribuzione dei parti secondo l’età e la cittadinanza della madre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</si>
  <si>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</si>
  <si>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</si>
  <si>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</si>
  <si>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</si>
  <si>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</si>
  <si>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</si>
  <si>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</si>
  <si>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</si>
  <si>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</si>
  <si>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</si>
  <si>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</si>
  <si>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</si>
  <si>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</si>
  <si>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</si>
  <si>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</si>
  <si>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</si>
  <si>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</si>
  <si>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</si>
  <si>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</si>
  <si>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</si>
  <si>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</si>
  <si>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</si>
  <si>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</si>
  <si>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</si>
  <si>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</si>
  <si>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</si>
  <si>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</si>
  <si>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</si>
  <si>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</si>
  <si>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</si>
  <si>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</si>
  <si>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</si>
  <si>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</si>
  <si>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</si>
  <si>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</si>
  <si>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</si>
  <si>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</si>
  <si>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</si>
  <si>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</si>
  <si>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</si>
  <si>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</si>
  <si>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</si>
  <si>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</si>
  <si>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</si>
  <si>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</si>
  <si>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</si>
  <si>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</si>
  <si>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</si>
  <si>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</si>
  <si>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</si>
  <si>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</si>
  <si>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</si>
  <si>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</si>
  <si>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</si>
  <si>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</si>
  <si>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Tabella 13 - Distribuzione dei parti secondo il titolo di studio, la cittadinanza e l’età della madre</t>
  </si>
  <si>
    <t>Titolo di studio</t>
  </si>
  <si>
    <t>Cittadinanza</t>
  </si>
  <si>
    <t>Elementare/media inferiore</t>
  </si>
  <si>
    <t>Diploma superiore</t>
  </si>
  <si>
    <t>Laurea</t>
  </si>
  <si>
    <t>Grafico 9 - Distribuzione dei parti secondo il titolo di studio e la cittadinanza della madre</t>
  </si>
  <si>
    <t xml:space="preserve">Totale </t>
  </si>
  <si>
    <t>Tabella 14 - Distribuzione dei parti secondo lo stato civile, la cittadinanza e l’età della madre</t>
  </si>
  <si>
    <t>Stato civile</t>
  </si>
  <si>
    <t>Stato civile della madre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</si>
  <si>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</si>
  <si>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</si>
  <si>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</si>
  <si>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</si>
  <si>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</si>
  <si>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</si>
  <si>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 xml:space="preserve">Altro 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</si>
  <si>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</si>
  <si>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</si>
  <si>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</si>
  <si>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</si>
  <si>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</si>
  <si>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</si>
  <si>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Grafico 11 - Distribuzione dei parti secondo la condizione professionale e la cittadinanza della madre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</si>
  <si>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</si>
  <si>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</si>
  <si>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</si>
  <si>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</si>
  <si>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</si>
  <si>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</si>
  <si>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</si>
  <si>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</si>
  <si>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1-2</t>
  </si>
  <si>
    <t>&gt;2</t>
  </si>
  <si>
    <t>PIEMONTE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</si>
  <si>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</si>
  <si>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</si>
  <si>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</si>
  <si>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</si>
  <si>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</si>
  <si>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</si>
  <si>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</si>
  <si>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</si>
  <si>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</si>
  <si>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</si>
  <si>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</si>
  <si>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</si>
  <si>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</si>
  <si>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</si>
  <si>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</si>
  <si>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</si>
  <si>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</si>
  <si>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</si>
  <si>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</si>
  <si>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Tabella 18 - Distribuzione degli aborti spontanei avuti in gravidanze precedenti per numero di parti precedenti</t>
  </si>
  <si>
    <t>Parti precedenti</t>
  </si>
  <si>
    <t>Aborti spontanei (valore %)</t>
  </si>
  <si>
    <t>3-4</t>
  </si>
  <si>
    <t>&gt;4</t>
  </si>
  <si>
    <t>Tabella 19 - Distribuzione degli aborti spontanei avuti in gravidanze precedenti per età della madre</t>
  </si>
  <si>
    <t>Errata</t>
  </si>
  <si>
    <t>Grafico 13 - Distribuzione regionale del numero di aborti spontanei pregressi per parto</t>
  </si>
  <si>
    <t xml:space="preserve">Aborti spontanei </t>
  </si>
  <si>
    <t>-</t>
  </si>
  <si>
    <t>Codice Regione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</si>
  <si>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</si>
  <si>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</si>
  <si>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</si>
  <si>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</si>
  <si>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</si>
  <si>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</si>
  <si>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</si>
  <si>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</si>
  <si>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</si>
  <si>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</si>
  <si>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</si>
  <si>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</si>
  <si>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</si>
  <si>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</si>
  <si>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</si>
  <si>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</si>
  <si>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</si>
  <si>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</si>
  <si>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</si>
  <si>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</si>
  <si>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</si>
  <si>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</si>
  <si>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</si>
  <si>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</si>
  <si>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</si>
  <si>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</si>
  <si>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</si>
  <si>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</si>
  <si>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</si>
  <si>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1-3</t>
  </si>
  <si>
    <t>4-6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</si>
  <si>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</si>
  <si>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</si>
  <si>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</si>
  <si>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</si>
  <si>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</si>
  <si>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Grafico 14 - Numero medio di ecografie per gravidanza – Anni 2017-2019</t>
  </si>
  <si>
    <t>% Esami effettuati</t>
  </si>
  <si>
    <t>Tabella 25 - Distribuzione regionale degli esami prenatali effettuati in gravidanza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</si>
  <si>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</si>
  <si>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</si>
  <si>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</si>
  <si>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</si>
  <si>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</si>
  <si>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</si>
  <si>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</si>
  <si>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</si>
  <si>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</si>
  <si>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</si>
  <si>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</si>
  <si>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</si>
  <si>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</si>
  <si>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</si>
  <si>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</si>
  <si>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</si>
  <si>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</si>
  <si>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</si>
  <si>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</si>
  <si>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22 - 27</t>
  </si>
  <si>
    <t>28 - 31</t>
  </si>
  <si>
    <t>32 - 33</t>
  </si>
  <si>
    <t>34 - 36</t>
  </si>
  <si>
    <t>37 - 41</t>
  </si>
  <si>
    <t>&gt; 41</t>
  </si>
  <si>
    <t>Tabella 27 - Distribuzione regionale dei parti per durata della gestazione</t>
  </si>
  <si>
    <t>Età gestazionale (classi)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</si>
  <si>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</si>
  <si>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</si>
  <si>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</si>
  <si>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</si>
  <si>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</si>
  <si>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</si>
  <si>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</si>
  <si>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</si>
  <si>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</si>
  <si>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</si>
  <si>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</si>
  <si>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</si>
  <si>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</si>
  <si>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</si>
  <si>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</si>
  <si>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</si>
  <si>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</si>
  <si>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Modalità parto</t>
  </si>
  <si>
    <t>Altre tecniche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</si>
  <si>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</si>
  <si>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</si>
  <si>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</si>
  <si>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</si>
  <si>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</si>
  <si>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</si>
  <si>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</si>
  <si>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</si>
  <si>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</si>
  <si>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</si>
  <si>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</si>
  <si>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Cesarei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</si>
  <si>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</si>
  <si>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</si>
  <si>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</si>
  <si>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</si>
  <si>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</si>
  <si>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</si>
  <si>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</si>
  <si>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</si>
  <si>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</si>
  <si>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</si>
  <si>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</si>
  <si>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</si>
  <si>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</si>
  <si>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</si>
  <si>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</si>
  <si>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</si>
  <si>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</si>
  <si>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</si>
  <si>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</si>
  <si>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</si>
  <si>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</si>
  <si>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</si>
  <si>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</si>
  <si>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</si>
  <si>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</si>
  <si>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</si>
  <si>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</si>
  <si>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</si>
  <si>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</si>
  <si>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</si>
  <si>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</si>
  <si>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</si>
  <si>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</si>
  <si>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</si>
  <si>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</si>
  <si>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</si>
  <si>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</si>
  <si>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</si>
  <si>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</si>
  <si>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</si>
  <si>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</si>
  <si>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Valore %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</si>
  <si>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</si>
  <si>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</si>
  <si>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</si>
  <si>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</si>
  <si>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</si>
  <si>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</si>
  <si>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</si>
  <si>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</si>
  <si>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</si>
  <si>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Nati morti per 1.000 nati</t>
  </si>
  <si>
    <t>Tabella 44 - Distribuzione regionale dei nati vivi secondo il peso alla nascita</t>
  </si>
  <si>
    <t>Peso alla nascita</t>
  </si>
  <si>
    <t>&lt; 1500</t>
  </si>
  <si>
    <t>1500 - 2499</t>
  </si>
  <si>
    <t>2500 - 3299</t>
  </si>
  <si>
    <t>3300 - 3999</t>
  </si>
  <si>
    <t>&gt; 4000</t>
  </si>
  <si>
    <t>400-1499</t>
  </si>
  <si>
    <t>1500-2499</t>
  </si>
  <si>
    <t>2500-3299</t>
  </si>
  <si>
    <t>3300-3999</t>
  </si>
  <si>
    <t>4000-6000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</si>
  <si>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</si>
  <si>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</si>
  <si>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Tabella 46 - Distribuzione regionale dei nati secondo il punteggio APGAR a 5 minuti dalla nascita</t>
  </si>
  <si>
    <t>Punteggio APGAR a 5 minuti dalla nascita</t>
  </si>
  <si>
    <t>1 - 3</t>
  </si>
  <si>
    <t>4 - 6</t>
  </si>
  <si>
    <t>7 - 10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</si>
  <si>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</si>
  <si>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</si>
  <si>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</si>
  <si>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</si>
  <si>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</si>
  <si>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</si>
  <si>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</si>
  <si>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</si>
  <si>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</si>
  <si>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</si>
  <si>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</si>
  <si>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</si>
  <si>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</si>
  <si>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</si>
  <si>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</si>
  <si>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</si>
  <si>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</si>
  <si>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</si>
  <si>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</si>
  <si>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</si>
  <si>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Ipossia intrauterina e asfissia alla nascita</t>
  </si>
  <si>
    <t>Altre e mal definite manifestazioni morbose ad insorgenza perinatale</t>
  </si>
  <si>
    <t>Feto o neonato affetto da complicazioni della placenta, del cordone ombelicale e delle membrane</t>
  </si>
  <si>
    <t>Aritmie cardiache</t>
  </si>
  <si>
    <t>Esito del parto</t>
  </si>
  <si>
    <t>Problemi relativi a bassa eta' gestazionale e basso peso alla nascita</t>
  </si>
  <si>
    <t>Altre cause mal definite e sconosciute di morbosita' e mortalita'</t>
  </si>
  <si>
    <t>Complicazioni del cordone ombelicale</t>
  </si>
  <si>
    <t>Perdita ematica antepartum, abruptio placentae e placenta previa</t>
  </si>
  <si>
    <t>Ritardo di crescita fetale e malnutrizione fetale</t>
  </si>
  <si>
    <t>Morte improvvisa da causa sconosciuta</t>
  </si>
  <si>
    <t>Feto o neonato affetto da altre complicazioni del travaglio e del parto</t>
  </si>
  <si>
    <t>Complicazioni di cure mediche non classificate altrove</t>
  </si>
  <si>
    <t>Altre complicazioni della gravidanza non classificate altrove</t>
  </si>
  <si>
    <t>Anomalie cromosomiche</t>
  </si>
  <si>
    <t>Feto o neonato affetto da complicazioni materne della gravidanza</t>
  </si>
  <si>
    <t>Anomalia fetale, conosciuta o sospetta che influenza il trattamento della madre</t>
  </si>
  <si>
    <t>Altre anomalie congenite non specificate</t>
  </si>
  <si>
    <t>Manifestazioni morbose del feto o del neonato derivanti da patologia materna anche non correlata alla gravidanza attuale</t>
  </si>
  <si>
    <t>Disturbi endocrini e metabolici specifici del feto e del neonato</t>
  </si>
  <si>
    <t>Emorragia postpartum</t>
  </si>
  <si>
    <t>Anamnesi familiare di alcune altre manifestazioni morbose definite</t>
  </si>
  <si>
    <t>Altre anomalie congenite del sistema nervoso</t>
  </si>
  <si>
    <t>Infezioni specifiche del periodo perinatale</t>
  </si>
  <si>
    <t>Malattia emolitica del feto o del neonato dovuta a isoimmunizzazione materno fetale</t>
  </si>
  <si>
    <t>Effetti di altre cause esterne</t>
  </si>
  <si>
    <t>Gemello di gemello nato morto</t>
  </si>
  <si>
    <t>Ritardi specifici dello sviluppo</t>
  </si>
  <si>
    <t>Insufficienza cardiaca (scompenso cardiaco)</t>
  </si>
  <si>
    <t>Anomalie del bulbo cardiaco e anomalie della chiusura del setto cardiaco</t>
  </si>
  <si>
    <t>Altre anomalie congenite del sistema circolatorio</t>
  </si>
  <si>
    <t>Altre anomalie congenite del tratto alimentare superiore</t>
  </si>
  <si>
    <t>Altre anomalie congenite del sistema digestivo</t>
  </si>
  <si>
    <t>Alcune malformazioni congenite del sistema muscoloscheletrico</t>
  </si>
  <si>
    <t>Altre anomalie congenite degli arti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</si>
  <si>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</si>
  <si>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</si>
  <si>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</si>
  <si>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</si>
  <si>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congenite degli organi genitali</t>
  </si>
  <si>
    <t>Anomalie congenite del sistema urinario</t>
  </si>
  <si>
    <t>Palatoschisi e labioschisi</t>
  </si>
  <si>
    <t>Altre anomalie congenite del cuore</t>
  </si>
  <si>
    <t>Altre anomalie muscoloscheletriche congenite</t>
  </si>
  <si>
    <t>Anomalie congenite dell’orecchio, della faccia e del collo</t>
  </si>
  <si>
    <t>Anomalie congenite del tegumento</t>
  </si>
  <si>
    <t>Altre manifestazioni morbose in atto della madre classificate altrove, ma complicanti la gravidanza, il parto o il puerperio</t>
  </si>
  <si>
    <t>Anomalie congenite dell’apparato respiratorio</t>
  </si>
  <si>
    <t>Anomalie congenite dell’occhio</t>
  </si>
  <si>
    <t>Altra ernia della cavita' addominale senza menzione di ostruzione o gangrena</t>
  </si>
  <si>
    <t>Spina bifida</t>
  </si>
  <si>
    <t>Altre patologie del rene e dell’uretere</t>
  </si>
  <si>
    <t>Emangioma e linfangioma, ogni sede</t>
  </si>
  <si>
    <t>Anencefalia e anomalie simili</t>
  </si>
  <si>
    <t>Altre deformazioni acquisite degli arti</t>
  </si>
  <si>
    <t>Altre condizioni patologiche dell’encefalo</t>
  </si>
  <si>
    <t>Occlusione intestinale senza menzione di ernia</t>
  </si>
  <si>
    <t>Idronefrosi</t>
  </si>
  <si>
    <t>Totale prime 30 malformazioni</t>
  </si>
  <si>
    <t>Non indicata/errata</t>
  </si>
  <si>
    <t>Totale natimalformati</t>
  </si>
  <si>
    <t> </t>
  </si>
  <si>
    <t>Tabella 51 - Distribuzione regionale dei parti con procreazione medicalmente assistita (PMA)</t>
  </si>
  <si>
    <t>Totale parti con PMA</t>
  </si>
  <si>
    <t>Tecniche di procreazione medicalmente assistita (valore %)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</si>
  <si>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</si>
  <si>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</si>
  <si>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</si>
  <si>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</si>
  <si>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</si>
  <si>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</si>
  <si>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Grafico 21 - Distribuzione dei parti con procreazione medicalmente assistita secondo la tipologia di tecnica utilizzata. Anni 2017 – 2019</t>
  </si>
  <si>
    <t>Modalità PMA</t>
  </si>
  <si>
    <t>FIVET</t>
  </si>
  <si>
    <t>Fecondazione in vitro e trasferimento embrioni nell'utero (FIVET)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</si>
  <si>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</si>
  <si>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</si>
  <si>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</si>
  <si>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</si>
  <si>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</si>
  <si>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</si>
  <si>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</si>
  <si>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</si>
  <si>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</si>
  <si>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</si>
  <si>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</si>
  <si>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</si>
  <si>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</si>
  <si>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</si>
  <si>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</si>
  <si>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</si>
  <si>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</si>
  <si>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</si>
  <si>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TOTALE</t>
  </si>
  <si>
    <t>Tabella 56 - Distribuzione dei parti con procreazione medicalmente assistita secondo l’età della madre</t>
  </si>
  <si>
    <t>% di gravidanze con procreazione medicalmente assistita per età della madre</t>
  </si>
  <si>
    <t>Tabella 57 - Distribuzione dei parti secondo la classificazione di Robson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</si>
  <si>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</si>
  <si>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</si>
  <si>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</si>
  <si>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</si>
  <si>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</si>
  <si>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>Modalità del travaglio e del parto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</si>
  <si>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</si>
  <si>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</si>
  <si>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</si>
  <si>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</si>
  <si>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</si>
  <si>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</si>
  <si>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</si>
  <si>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</si>
  <si>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</si>
  <si>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</si>
  <si>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</si>
  <si>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</si>
  <si>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</si>
  <si>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</si>
  <si>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</si>
  <si>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</si>
  <si>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</si>
  <si>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</si>
  <si>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</si>
  <si>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Tabella 58 - Distribuzione regionale dei parti secondo le 12 classi di Robson modificate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</si>
  <si>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</si>
  <si>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</si>
  <si>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</si>
  <si>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</si>
  <si>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</si>
  <si>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</si>
  <si>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</si>
  <si>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</si>
  <si>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</si>
  <si>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</si>
  <si>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</si>
  <si>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</si>
  <si>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</si>
  <si>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Percentuale parti in ospedale classificati</t>
  </si>
  <si>
    <t>Grafico 22- Distribuzione dei parti e incidenza dei cesarei per classe di Robson - Anno 2019</t>
  </si>
  <si>
    <t xml:space="preserve">Grafico 23- Distrubuzione percentuale dei cesarei per classe di Robson - Anno 2019
</t>
  </si>
  <si>
    <t>% Parti</t>
  </si>
  <si>
    <t>% Cesarei</t>
  </si>
  <si>
    <t xml:space="preserve">Incidenza Cesarei (%) </t>
  </si>
  <si>
    <t xml:space="preserve">Tabella 59 - Distribuzione regionale della percentuale di parti cesarei secondo le  classi di Robson modificate </t>
  </si>
  <si>
    <t>Totale parti Cesarei classificati</t>
  </si>
  <si>
    <t xml:space="preserve">Grafico 24 - Boxplot Incidenza dei parti cesarei rispetto ai parti  per classe di Robson e per Regione – Anno 2019
</t>
  </si>
  <si>
    <t>Etichette di riga</t>
  </si>
  <si>
    <t>VALLE D`AOSTA</t>
  </si>
  <si>
    <t>ID quartile</t>
  </si>
  <si>
    <t>Q1</t>
  </si>
  <si>
    <t>MIN</t>
  </si>
  <si>
    <t>MEDIANA</t>
  </si>
  <si>
    <t>MAX</t>
  </si>
  <si>
    <t>Q3</t>
  </si>
  <si>
    <t>Matrice descrizione Classi di Robson</t>
  </si>
  <si>
    <t>Descrizione</t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</si>
  <si>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</si>
  <si>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</si>
  <si>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</si>
  <si>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</si>
  <si>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</si>
  <si>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</si>
  <si>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settimane.</t>
    </r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</si>
  <si>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</si>
  <si>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</si>
  <si>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</si>
  <si>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</si>
  <si>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r>
      <t>nati pretermine (</t>
    </r>
    <r>
      <rPr>
        <u/>
        <sz val="11"/>
        <color indexed="64"/>
        <rFont val="Calibri"/>
        <scheme val="minor"/>
      </rPr>
      <t>&lt;</t>
    </r>
    <r>
      <rPr>
        <sz val="11"/>
        <color indexed="64"/>
        <rFont val="Calibri"/>
        <scheme val="minor"/>
      </rPr>
      <t xml:space="preserve"> 36 settimane), feto singolo, presentazione cefalica (incluse donne con precedente cesareo).</t>
    </r>
  </si>
  <si>
    <t>Tabella 36 - Distribuzione dei parti plurimi secondo l’età della madre e tipologia di procreazione (Tutte le Regioni)</t>
  </si>
  <si>
    <t>Tabella 54 - Distribuzione dei parti secondo il titolo di studio della madre e il tipo di procreazione (Tutte le Regioni)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</si>
</sst>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  <numFmt numFmtId="168" formatCode="#,##0_ ;\-#,##0\ "/>
    <numFmt numFmtId="169" formatCode="_-* #,##0.0_-;\-* #,##0.0_-;_-* &quot;-&quot;??_-;_-@_-"/>
    <numFmt numFmtId="170" formatCode="_-&quot;€&quot;\ * #,##0_-;\-&quot;€&quot;\ * #,##0_-;_-&quot;€&quot;\ * &quot;-&quot;_-;_-@_-"/>
  </numFmts>
  <fonts count="4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sz val="8"/>
      <name val="Tahoma"/>
    </font>
    <font>
      <b/>
      <i/>
      <sz val="8"/>
      <name val="Tahoma"/>
    </font>
    <font>
      <sz val="10"/>
      <color indexed="64"/>
      <name val="Arial"/>
    </font>
    <font>
      <sz val="11"/>
      <color indexed="2"/>
      <name val="Calibri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indexed="64"/>
      <name val="Arial"/>
    </font>
    <font>
      <sz val="12"/>
      <color theme="1"/>
      <name val="Segoe UI"/>
    </font>
    <font>
      <b/>
      <sz val="11"/>
      <color theme="1"/>
      <name val="Calibri"/>
      <scheme val="minor"/>
    </font>
    <font>
      <sz val="10"/>
      <color indexed="64"/>
      <name val="Calibri"/>
    </font>
    <font>
      <i/>
      <sz val="10"/>
      <color indexed="64"/>
      <name val="Arial"/>
    </font>
    <font>
      <i/>
      <sz val="10"/>
      <color indexed="64"/>
      <name val="Calibri"/>
    </font>
    <font>
      <sz val="9"/>
      <color indexed="64"/>
      <name val="Arial"/>
    </font>
    <font>
      <b/>
      <sz val="9"/>
      <color indexed="64"/>
      <name val="Arial"/>
    </font>
    <font>
      <sz val="11"/>
      <color indexed="64"/>
      <name val="Calibri"/>
      <scheme val="minor"/>
    </font>
    <font>
      <sz val="10"/>
      <color theme="1"/>
      <name val="Arial Unicode MS"/>
    </font>
    <font>
      <i/>
      <sz val="10"/>
      <color theme="1"/>
      <name val="Calibri"/>
      <scheme val="minor"/>
    </font>
    <font>
      <i/>
      <sz val="11"/>
      <color indexed="2"/>
      <name val="Calibri"/>
      <scheme val="minor"/>
    </font>
    <font>
      <sz val="11"/>
      <color indexed="64"/>
      <name val="Calibri"/>
    </font>
    <font>
      <sz val="9"/>
      <color theme="1"/>
      <name val="Arial"/>
    </font>
    <font>
      <b/>
      <sz val="10"/>
      <name val="Arial"/>
    </font>
    <font>
      <sz val="10"/>
      <color rgb="FFC00000"/>
      <name val="Arial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4"/>
      <color rgb="FF00B050"/>
      <name val="Webdings"/>
    </font>
    <font>
      <sz val="14"/>
      <color rgb="FF00B050"/>
      <name val="Times New Roman"/>
    </font>
    <font>
      <b/>
      <sz val="10"/>
      <color theme="1"/>
      <name val="Segoe UI"/>
    </font>
    <font>
      <sz val="10"/>
      <color theme="1"/>
      <name val="Segoe UI"/>
    </font>
    <font>
      <sz val="12"/>
      <color theme="1"/>
      <name val="Times New Roman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indexed="64"/>
      <name val="Calibri"/>
    </font>
    <font>
      <b/>
      <sz val="11"/>
      <color indexed="64"/>
      <name val="Calibri"/>
      <scheme val="minor"/>
    </font>
    <font>
      <sz val="11"/>
      <color theme="1"/>
      <name val="Calibri"/>
      <scheme val="minor"/>
    </font>
    <font>
      <u/>
      <sz val="11"/>
      <color indexed="64"/>
      <name val="Calibri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A5CAA"/>
        <bgColor rgb="FFAA5CAA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theme="0" tint="-4.9989318521683403E-2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rgb="FF8E3A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rgb="FF8E3A64"/>
      </bottom>
      <diagonal/>
    </border>
    <border>
      <left/>
      <right/>
      <top style="medium">
        <color rgb="FF8E3A64"/>
      </top>
      <bottom/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rgb="FF8E3A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</borders>
  <cellStyleXfs count="12">
    <xf numFmtId="0" fontId="0" fillId="0" borderId="0"/>
    <xf numFmtId="43" fontId="39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9" fillId="0" borderId="0"/>
    <xf numFmtId="9" fontId="39" fillId="0" borderId="0"/>
    <xf numFmtId="49" fontId="4" fillId="0" borderId="1">
      <alignment vertical="center" wrapText="1"/>
    </xf>
    <xf numFmtId="49" fontId="5" fillId="2" borderId="2">
      <alignment horizontal="center" vertical="center" wrapText="1"/>
    </xf>
  </cellStyleXfs>
  <cellXfs count="422">
    <xf numFmtId="0" fontId="0" fillId="0" borderId="0" xfId="0"/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right" vertical="top"/>
    </xf>
    <xf numFmtId="3" fontId="6" fillId="3" borderId="4" xfId="0" applyNumberFormat="1" applyFont="1" applyFill="1" applyBorder="1" applyAlignment="1">
      <alignment horizontal="right" vertical="top"/>
    </xf>
    <xf numFmtId="9" fontId="39" fillId="0" borderId="0" xfId="8" applyNumberFormat="1"/>
    <xf numFmtId="0" fontId="6" fillId="0" borderId="4" xfId="0" applyFont="1" applyBorder="1" applyAlignment="1">
      <alignment horizontal="right" vertical="top"/>
    </xf>
    <xf numFmtId="164" fontId="39" fillId="0" borderId="0" xfId="8" applyNumberFormat="1"/>
    <xf numFmtId="3" fontId="0" fillId="0" borderId="0" xfId="0" applyNumberFormat="1"/>
    <xf numFmtId="0" fontId="0" fillId="4" borderId="0" xfId="0" applyFill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10" fillId="3" borderId="4" xfId="0" applyFont="1" applyFill="1" applyBorder="1" applyAlignment="1">
      <alignment vertical="top"/>
    </xf>
    <xf numFmtId="3" fontId="10" fillId="3" borderId="4" xfId="0" applyNumberFormat="1" applyFont="1" applyFill="1" applyBorder="1" applyAlignment="1">
      <alignment horizontal="right" vertical="top"/>
    </xf>
    <xf numFmtId="165" fontId="10" fillId="3" borderId="4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left" vertical="center" wrapText="1"/>
    </xf>
    <xf numFmtId="0" fontId="8" fillId="3" borderId="6" xfId="0" applyFont="1" applyFill="1" applyBorder="1" applyAlignment="1">
      <alignment vertical="top"/>
    </xf>
    <xf numFmtId="3" fontId="8" fillId="3" borderId="6" xfId="0" applyNumberFormat="1" applyFont="1" applyFill="1" applyBorder="1" applyAlignment="1">
      <alignment horizontal="right" vertical="top"/>
    </xf>
    <xf numFmtId="165" fontId="8" fillId="3" borderId="6" xfId="0" applyNumberFormat="1" applyFont="1" applyFill="1" applyBorder="1" applyAlignment="1">
      <alignment horizontal="right" vertical="top"/>
    </xf>
    <xf numFmtId="0" fontId="7" fillId="0" borderId="0" xfId="0" applyFont="1"/>
    <xf numFmtId="0" fontId="10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right" vertical="top" wrapText="1"/>
    </xf>
    <xf numFmtId="2" fontId="10" fillId="3" borderId="4" xfId="0" applyNumberFormat="1" applyFont="1" applyFill="1" applyBorder="1" applyAlignment="1">
      <alignment horizontal="right" vertical="top" wrapText="1"/>
    </xf>
    <xf numFmtId="2" fontId="10" fillId="3" borderId="11" xfId="0" applyNumberFormat="1" applyFont="1" applyFill="1" applyBorder="1" applyAlignment="1">
      <alignment horizontal="right" vertical="top" wrapText="1"/>
    </xf>
    <xf numFmtId="2" fontId="10" fillId="3" borderId="12" xfId="0" applyNumberFormat="1" applyFont="1" applyFill="1" applyBorder="1" applyAlignment="1">
      <alignment horizontal="right" vertical="top" wrapText="1"/>
    </xf>
    <xf numFmtId="2" fontId="10" fillId="3" borderId="10" xfId="0" applyNumberFormat="1" applyFont="1" applyFill="1" applyBorder="1" applyAlignment="1">
      <alignment horizontal="right" vertical="top" wrapText="1"/>
    </xf>
    <xf numFmtId="49" fontId="10" fillId="3" borderId="4" xfId="0" applyNumberFormat="1" applyFont="1" applyFill="1" applyBorder="1" applyAlignment="1">
      <alignment horizontal="right" vertical="top" wrapText="1"/>
    </xf>
    <xf numFmtId="165" fontId="10" fillId="3" borderId="4" xfId="0" applyNumberFormat="1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vertical="top" wrapText="1"/>
    </xf>
    <xf numFmtId="165" fontId="8" fillId="3" borderId="6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13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0" borderId="0" xfId="0" applyAlignment="1">
      <alignment wrapText="1"/>
    </xf>
    <xf numFmtId="4" fontId="2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4" fontId="10" fillId="0" borderId="4" xfId="0" applyNumberFormat="1" applyFont="1" applyBorder="1" applyAlignment="1">
      <alignment horizontal="right" vertical="top"/>
    </xf>
    <xf numFmtId="0" fontId="10" fillId="3" borderId="0" xfId="0" applyFont="1" applyFill="1" applyAlignment="1">
      <alignment vertical="top"/>
    </xf>
    <xf numFmtId="4" fontId="10" fillId="0" borderId="0" xfId="0" applyNumberFormat="1" applyFont="1" applyAlignment="1">
      <alignment horizontal="right" vertical="top"/>
    </xf>
    <xf numFmtId="0" fontId="11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/>
    </xf>
    <xf numFmtId="165" fontId="6" fillId="3" borderId="4" xfId="0" applyNumberFormat="1" applyFont="1" applyFill="1" applyBorder="1" applyAlignment="1">
      <alignment horizontal="right" vertical="top"/>
    </xf>
    <xf numFmtId="2" fontId="6" fillId="3" borderId="4" xfId="0" applyNumberFormat="1" applyFont="1" applyFill="1" applyBorder="1" applyAlignment="1">
      <alignment horizontal="right" vertical="top"/>
    </xf>
    <xf numFmtId="165" fontId="12" fillId="3" borderId="6" xfId="0" applyNumberFormat="1" applyFont="1" applyFill="1" applyBorder="1" applyAlignment="1">
      <alignment horizontal="right" vertical="top"/>
    </xf>
    <xf numFmtId="2" fontId="12" fillId="3" borderId="6" xfId="0" applyNumberFormat="1" applyFont="1" applyFill="1" applyBorder="1" applyAlignment="1">
      <alignment horizontal="right" vertical="top"/>
    </xf>
    <xf numFmtId="3" fontId="12" fillId="3" borderId="6" xfId="0" applyNumberFormat="1" applyFont="1" applyFill="1" applyBorder="1" applyAlignment="1">
      <alignment horizontal="right" vertical="top"/>
    </xf>
    <xf numFmtId="165" fontId="0" fillId="0" borderId="0" xfId="0" applyNumberFormat="1"/>
    <xf numFmtId="0" fontId="8" fillId="0" borderId="3" xfId="0" applyFont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right" vertical="top"/>
    </xf>
    <xf numFmtId="2" fontId="10" fillId="3" borderId="4" xfId="0" applyNumberFormat="1" applyFont="1" applyFill="1" applyBorder="1" applyAlignment="1">
      <alignment horizontal="right" vertical="top"/>
    </xf>
    <xf numFmtId="3" fontId="10" fillId="5" borderId="4" xfId="0" applyNumberFormat="1" applyFont="1" applyFill="1" applyBorder="1" applyAlignment="1">
      <alignment horizontal="right" vertical="top"/>
    </xf>
    <xf numFmtId="2" fontId="10" fillId="7" borderId="4" xfId="0" applyNumberFormat="1" applyFont="1" applyFill="1" applyBorder="1" applyAlignment="1">
      <alignment horizontal="right" vertical="top"/>
    </xf>
    <xf numFmtId="0" fontId="10" fillId="6" borderId="4" xfId="0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right" vertical="top"/>
    </xf>
    <xf numFmtId="3" fontId="10" fillId="5" borderId="4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top"/>
    </xf>
    <xf numFmtId="4" fontId="8" fillId="3" borderId="6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0" fontId="8" fillId="6" borderId="6" xfId="0" applyFont="1" applyFill="1" applyBorder="1" applyAlignment="1">
      <alignment horizontal="right" vertical="top"/>
    </xf>
    <xf numFmtId="165" fontId="12" fillId="3" borderId="15" xfId="0" applyNumberFormat="1" applyFont="1" applyFill="1" applyBorder="1" applyAlignment="1">
      <alignment horizontal="right" vertical="top"/>
    </xf>
    <xf numFmtId="9" fontId="6" fillId="3" borderId="4" xfId="8" applyNumberFormat="1" applyFont="1" applyFill="1" applyBorder="1" applyAlignment="1">
      <alignment horizontal="right" vertical="top"/>
    </xf>
    <xf numFmtId="9" fontId="6" fillId="3" borderId="17" xfId="8" applyNumberFormat="1" applyFont="1" applyFill="1" applyBorder="1" applyAlignment="1">
      <alignment horizontal="right" vertical="top"/>
    </xf>
    <xf numFmtId="0" fontId="14" fillId="0" borderId="0" xfId="0" applyFont="1"/>
    <xf numFmtId="9" fontId="0" fillId="0" borderId="0" xfId="0" applyNumberFormat="1"/>
    <xf numFmtId="164" fontId="6" fillId="3" borderId="17" xfId="8" applyNumberFormat="1" applyFont="1" applyFill="1" applyBorder="1" applyAlignment="1">
      <alignment horizontal="right" vertical="top"/>
    </xf>
    <xf numFmtId="0" fontId="0" fillId="4" borderId="0" xfId="0" applyFill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right" vertical="top"/>
    </xf>
    <xf numFmtId="165" fontId="10" fillId="0" borderId="4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165" fontId="8" fillId="0" borderId="6" xfId="0" applyNumberFormat="1" applyFont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1" fillId="6" borderId="4" xfId="0" applyFont="1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165" fontId="0" fillId="0" borderId="4" xfId="0" applyNumberFormat="1" applyBorder="1" applyAlignment="1">
      <alignment vertical="top"/>
    </xf>
    <xf numFmtId="0" fontId="0" fillId="6" borderId="4" xfId="0" applyFill="1" applyBorder="1" applyAlignment="1">
      <alignment vertical="top"/>
    </xf>
    <xf numFmtId="3" fontId="8" fillId="0" borderId="6" xfId="0" applyNumberFormat="1" applyFont="1" applyBorder="1" applyAlignment="1">
      <alignment horizontal="right" vertical="top"/>
    </xf>
    <xf numFmtId="0" fontId="0" fillId="6" borderId="6" xfId="0" applyFill="1" applyBorder="1" applyAlignment="1">
      <alignment vertical="top"/>
    </xf>
    <xf numFmtId="0" fontId="0" fillId="0" borderId="0" xfId="0" applyAlignment="1">
      <alignment vertical="top" wrapText="1"/>
    </xf>
    <xf numFmtId="165" fontId="0" fillId="3" borderId="4" xfId="0" applyNumberFormat="1" applyFill="1" applyBorder="1" applyAlignment="1">
      <alignment vertical="top"/>
    </xf>
    <xf numFmtId="0" fontId="0" fillId="0" borderId="4" xfId="0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6" fillId="3" borderId="4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2" fontId="12" fillId="0" borderId="6" xfId="0" applyNumberFormat="1" applyFont="1" applyBorder="1" applyAlignment="1">
      <alignment horizontal="right" vertical="top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3" borderId="4" xfId="0" applyFont="1" applyFill="1" applyBorder="1" applyAlignment="1">
      <alignment vertical="top"/>
    </xf>
    <xf numFmtId="0" fontId="19" fillId="3" borderId="6" xfId="0" applyFont="1" applyFill="1" applyBorder="1" applyAlignment="1">
      <alignment vertical="top"/>
    </xf>
    <xf numFmtId="2" fontId="8" fillId="3" borderId="6" xfId="0" applyNumberFormat="1" applyFont="1" applyFill="1" applyBorder="1" applyAlignment="1">
      <alignment horizontal="right" vertical="top"/>
    </xf>
    <xf numFmtId="1" fontId="0" fillId="0" borderId="0" xfId="0" applyNumberFormat="1"/>
    <xf numFmtId="0" fontId="8" fillId="0" borderId="15" xfId="0" applyFont="1" applyBorder="1" applyAlignment="1">
      <alignment vertical="top" wrapText="1"/>
    </xf>
    <xf numFmtId="164" fontId="10" fillId="3" borderId="4" xfId="8" applyNumberFormat="1" applyFont="1" applyFill="1" applyBorder="1" applyAlignment="1">
      <alignment horizontal="right" vertical="top"/>
    </xf>
    <xf numFmtId="2" fontId="12" fillId="3" borderId="6" xfId="0" applyNumberFormat="1" applyFont="1" applyFill="1" applyBorder="1" applyAlignment="1">
      <alignment vertical="top"/>
    </xf>
    <xf numFmtId="0" fontId="20" fillId="0" borderId="0" xfId="0" applyFont="1"/>
    <xf numFmtId="0" fontId="12" fillId="3" borderId="4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vertical="top"/>
    </xf>
    <xf numFmtId="2" fontId="10" fillId="0" borderId="4" xfId="0" applyNumberFormat="1" applyFont="1" applyBorder="1" applyAlignment="1">
      <alignment horizontal="right" vertical="top"/>
    </xf>
    <xf numFmtId="167" fontId="10" fillId="3" borderId="4" xfId="0" applyNumberFormat="1" applyFont="1" applyFill="1" applyBorder="1" applyAlignment="1">
      <alignment horizontal="right" vertical="top"/>
    </xf>
    <xf numFmtId="3" fontId="8" fillId="3" borderId="17" xfId="0" applyNumberFormat="1" applyFont="1" applyFill="1" applyBorder="1" applyAlignment="1">
      <alignment horizontal="right" vertical="top"/>
    </xf>
    <xf numFmtId="167" fontId="8" fillId="3" borderId="17" xfId="0" applyNumberFormat="1" applyFont="1" applyFill="1" applyBorder="1" applyAlignment="1">
      <alignment horizontal="right" vertical="top"/>
    </xf>
    <xf numFmtId="49" fontId="0" fillId="0" borderId="0" xfId="0" applyNumberFormat="1"/>
    <xf numFmtId="0" fontId="19" fillId="0" borderId="0" xfId="0" applyFont="1" applyAlignment="1">
      <alignment horizontal="center" vertical="top" wrapText="1"/>
    </xf>
    <xf numFmtId="2" fontId="10" fillId="3" borderId="0" xfId="0" applyNumberFormat="1" applyFont="1" applyFill="1" applyAlignment="1">
      <alignment horizontal="right" vertical="top"/>
    </xf>
    <xf numFmtId="2" fontId="8" fillId="3" borderId="0" xfId="0" applyNumberFormat="1" applyFont="1" applyFill="1" applyAlignment="1">
      <alignment horizontal="right" vertical="top"/>
    </xf>
    <xf numFmtId="3" fontId="8" fillId="3" borderId="4" xfId="0" applyNumberFormat="1" applyFont="1" applyFill="1" applyBorder="1" applyAlignment="1">
      <alignment horizontal="right" vertical="top"/>
    </xf>
    <xf numFmtId="2" fontId="8" fillId="3" borderId="4" xfId="0" applyNumberFormat="1" applyFont="1" applyFill="1" applyBorder="1" applyAlignment="1">
      <alignment horizontal="right" vertical="top"/>
    </xf>
    <xf numFmtId="43" fontId="39" fillId="0" borderId="0" xfId="1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21" fillId="0" borderId="0" xfId="0" applyFont="1" applyAlignment="1">
      <alignment horizontal="left" indent="4"/>
    </xf>
    <xf numFmtId="165" fontId="1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168" fontId="10" fillId="3" borderId="4" xfId="1" applyNumberFormat="1" applyFont="1" applyFill="1" applyBorder="1" applyAlignment="1">
      <alignment horizontal="right" vertical="top"/>
    </xf>
    <xf numFmtId="49" fontId="11" fillId="3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vertical="top"/>
    </xf>
    <xf numFmtId="3" fontId="6" fillId="3" borderId="4" xfId="0" applyNumberFormat="1" applyFont="1" applyFill="1" applyBorder="1" applyAlignment="1">
      <alignment vertical="top"/>
    </xf>
    <xf numFmtId="3" fontId="12" fillId="3" borderId="6" xfId="0" applyNumberFormat="1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2" fontId="8" fillId="3" borderId="6" xfId="0" applyNumberFormat="1" applyFont="1" applyFill="1" applyBorder="1" applyAlignment="1">
      <alignment vertical="top"/>
    </xf>
    <xf numFmtId="0" fontId="19" fillId="3" borderId="4" xfId="0" applyFont="1" applyFill="1" applyBorder="1" applyAlignment="1">
      <alignment vertical="top"/>
    </xf>
    <xf numFmtId="3" fontId="6" fillId="3" borderId="4" xfId="0" applyNumberFormat="1" applyFont="1" applyFill="1" applyBorder="1" applyAlignment="1">
      <alignment horizontal="center" vertical="top"/>
    </xf>
    <xf numFmtId="165" fontId="10" fillId="3" borderId="4" xfId="0" applyNumberFormat="1" applyFont="1" applyFill="1" applyBorder="1" applyAlignment="1">
      <alignment vertical="top"/>
    </xf>
    <xf numFmtId="3" fontId="10" fillId="3" borderId="4" xfId="0" applyNumberFormat="1" applyFont="1" applyFill="1" applyBorder="1" applyAlignment="1">
      <alignment vertical="top"/>
    </xf>
    <xf numFmtId="165" fontId="8" fillId="3" borderId="6" xfId="0" applyNumberFormat="1" applyFont="1" applyFill="1" applyBorder="1" applyAlignment="1">
      <alignment vertical="top"/>
    </xf>
    <xf numFmtId="3" fontId="8" fillId="3" borderId="6" xfId="0" applyNumberFormat="1" applyFont="1" applyFill="1" applyBorder="1" applyAlignment="1">
      <alignment vertical="top"/>
    </xf>
    <xf numFmtId="0" fontId="22" fillId="0" borderId="0" xfId="0" applyFont="1"/>
    <xf numFmtId="0" fontId="9" fillId="0" borderId="3" xfId="0" applyFont="1" applyBorder="1" applyAlignment="1">
      <alignment horizontal="center" vertical="top" wrapText="1"/>
    </xf>
    <xf numFmtId="0" fontId="9" fillId="3" borderId="4" xfId="0" applyFont="1" applyFill="1" applyBorder="1" applyAlignment="1">
      <alignment vertical="top"/>
    </xf>
    <xf numFmtId="165" fontId="9" fillId="3" borderId="4" xfId="0" applyNumberFormat="1" applyFont="1" applyFill="1" applyBorder="1" applyAlignment="1">
      <alignment horizontal="right" vertical="top"/>
    </xf>
    <xf numFmtId="165" fontId="10" fillId="3" borderId="17" xfId="0" applyNumberFormat="1" applyFont="1" applyFill="1" applyBorder="1" applyAlignment="1">
      <alignment horizontal="right" vertical="top"/>
    </xf>
    <xf numFmtId="0" fontId="10" fillId="3" borderId="6" xfId="0" applyFont="1" applyFill="1" applyBorder="1" applyAlignment="1">
      <alignment vertical="top"/>
    </xf>
    <xf numFmtId="49" fontId="11" fillId="3" borderId="4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right" vertical="top"/>
    </xf>
    <xf numFmtId="0" fontId="8" fillId="3" borderId="4" xfId="0" applyFont="1" applyFill="1" applyBorder="1" applyAlignment="1">
      <alignment vertical="top"/>
    </xf>
    <xf numFmtId="165" fontId="8" fillId="3" borderId="4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horizontal="center" vertical="top" wrapText="1"/>
    </xf>
    <xf numFmtId="2" fontId="10" fillId="3" borderId="4" xfId="0" quotePrefix="1" applyNumberFormat="1" applyFont="1" applyFill="1" applyBorder="1" applyAlignment="1">
      <alignment horizontal="right" vertical="top"/>
    </xf>
    <xf numFmtId="166" fontId="10" fillId="3" borderId="4" xfId="0" applyNumberFormat="1" applyFont="1" applyFill="1" applyBorder="1" applyAlignment="1">
      <alignment horizontal="right" vertical="top"/>
    </xf>
    <xf numFmtId="3" fontId="8" fillId="3" borderId="12" xfId="0" applyNumberFormat="1" applyFont="1" applyFill="1" applyBorder="1" applyAlignment="1">
      <alignment horizontal="right" vertical="top"/>
    </xf>
    <xf numFmtId="166" fontId="8" fillId="3" borderId="4" xfId="0" applyNumberFormat="1" applyFont="1" applyFill="1" applyBorder="1" applyAlignment="1">
      <alignment horizontal="right" vertical="top"/>
    </xf>
    <xf numFmtId="0" fontId="6" fillId="3" borderId="6" xfId="0" applyFont="1" applyFill="1" applyBorder="1" applyAlignment="1">
      <alignment vertical="top"/>
    </xf>
    <xf numFmtId="0" fontId="11" fillId="3" borderId="21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/>
    </xf>
    <xf numFmtId="0" fontId="6" fillId="3" borderId="17" xfId="0" applyFont="1" applyFill="1" applyBorder="1" applyAlignment="1">
      <alignment vertical="top"/>
    </xf>
    <xf numFmtId="3" fontId="8" fillId="4" borderId="17" xfId="0" applyNumberFormat="1" applyFont="1" applyFill="1" applyBorder="1" applyAlignment="1">
      <alignment horizontal="right" vertical="top"/>
    </xf>
    <xf numFmtId="3" fontId="8" fillId="0" borderId="17" xfId="0" applyNumberFormat="1" applyFont="1" applyBorder="1" applyAlignment="1">
      <alignment horizontal="right" vertical="top"/>
    </xf>
    <xf numFmtId="0" fontId="8" fillId="0" borderId="5" xfId="0" applyFont="1" applyBorder="1" applyAlignment="1">
      <alignment vertical="top"/>
    </xf>
    <xf numFmtId="2" fontId="8" fillId="0" borderId="0" xfId="0" applyNumberFormat="1" applyFont="1" applyAlignment="1">
      <alignment horizontal="right" vertical="top"/>
    </xf>
    <xf numFmtId="1" fontId="10" fillId="3" borderId="4" xfId="0" applyNumberFormat="1" applyFont="1" applyFill="1" applyBorder="1" applyAlignment="1">
      <alignment horizontal="right" vertical="top"/>
    </xf>
    <xf numFmtId="167" fontId="8" fillId="3" borderId="6" xfId="0" applyNumberFormat="1" applyFont="1" applyFill="1" applyBorder="1" applyAlignment="1">
      <alignment horizontal="right" vertical="top"/>
    </xf>
    <xf numFmtId="2" fontId="10" fillId="3" borderId="12" xfId="0" applyNumberFormat="1" applyFont="1" applyFill="1" applyBorder="1" applyAlignment="1">
      <alignment horizontal="right" vertical="top"/>
    </xf>
    <xf numFmtId="2" fontId="8" fillId="3" borderId="17" xfId="0" applyNumberFormat="1" applyFont="1" applyFill="1" applyBorder="1" applyAlignment="1">
      <alignment horizontal="right" vertical="top"/>
    </xf>
    <xf numFmtId="3" fontId="10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vertical="top"/>
    </xf>
    <xf numFmtId="164" fontId="8" fillId="3" borderId="17" xfId="8" applyNumberFormat="1" applyFont="1" applyFill="1" applyBorder="1" applyAlignment="1">
      <alignment horizontal="right" vertical="top"/>
    </xf>
    <xf numFmtId="165" fontId="10" fillId="3" borderId="4" xfId="0" applyNumberFormat="1" applyFont="1" applyFill="1" applyBorder="1" applyAlignment="1">
      <alignment horizontal="right"/>
    </xf>
    <xf numFmtId="0" fontId="23" fillId="0" borderId="0" xfId="0" applyFont="1"/>
    <xf numFmtId="0" fontId="11" fillId="3" borderId="8" xfId="0" applyFont="1" applyFill="1" applyBorder="1" applyAlignment="1">
      <alignment vertical="top" wrapText="1"/>
    </xf>
    <xf numFmtId="3" fontId="8" fillId="4" borderId="4" xfId="0" applyNumberFormat="1" applyFont="1" applyFill="1" applyBorder="1" applyAlignment="1">
      <alignment horizontal="right" vertical="top"/>
    </xf>
    <xf numFmtId="0" fontId="6" fillId="3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vertical="top"/>
    </xf>
    <xf numFmtId="0" fontId="6" fillId="3" borderId="24" xfId="0" applyFont="1" applyFill="1" applyBorder="1" applyAlignment="1">
      <alignment horizontal="right" vertical="top"/>
    </xf>
    <xf numFmtId="165" fontId="6" fillId="3" borderId="24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12" fillId="3" borderId="24" xfId="0" applyFont="1" applyFill="1" applyBorder="1" applyAlignment="1">
      <alignment vertical="top"/>
    </xf>
    <xf numFmtId="3" fontId="12" fillId="3" borderId="24" xfId="0" applyNumberFormat="1" applyFont="1" applyFill="1" applyBorder="1" applyAlignment="1">
      <alignment horizontal="right" vertical="top"/>
    </xf>
    <xf numFmtId="165" fontId="12" fillId="3" borderId="24" xfId="0" applyNumberFormat="1" applyFont="1" applyFill="1" applyBorder="1" applyAlignment="1">
      <alignment horizontal="right" vertical="top"/>
    </xf>
    <xf numFmtId="0" fontId="12" fillId="3" borderId="4" xfId="0" applyFont="1" applyFill="1" applyBorder="1" applyAlignment="1">
      <alignment vertical="top"/>
    </xf>
    <xf numFmtId="3" fontId="12" fillId="3" borderId="4" xfId="0" applyNumberFormat="1" applyFont="1" applyFill="1" applyBorder="1" applyAlignment="1">
      <alignment horizontal="right" vertical="top"/>
    </xf>
    <xf numFmtId="0" fontId="25" fillId="3" borderId="4" xfId="0" applyFont="1" applyFill="1" applyBorder="1" applyAlignment="1">
      <alignment horizontal="center" vertical="top" wrapText="1"/>
    </xf>
    <xf numFmtId="0" fontId="6" fillId="0" borderId="0" xfId="0" applyFont="1"/>
    <xf numFmtId="2" fontId="2" fillId="3" borderId="4" xfId="0" applyNumberFormat="1" applyFont="1" applyFill="1" applyBorder="1" applyAlignment="1">
      <alignment horizontal="right" vertical="top"/>
    </xf>
    <xf numFmtId="2" fontId="26" fillId="3" borderId="6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65" fontId="10" fillId="3" borderId="12" xfId="0" applyNumberFormat="1" applyFont="1" applyFill="1" applyBorder="1" applyAlignment="1">
      <alignment horizontal="right" vertical="top"/>
    </xf>
    <xf numFmtId="1" fontId="10" fillId="3" borderId="12" xfId="0" applyNumberFormat="1" applyFont="1" applyFill="1" applyBorder="1" applyAlignment="1">
      <alignment horizontal="right" vertical="top"/>
    </xf>
    <xf numFmtId="165" fontId="8" fillId="3" borderId="17" xfId="0" applyNumberFormat="1" applyFont="1" applyFill="1" applyBorder="1" applyAlignment="1">
      <alignment horizontal="right" vertical="top"/>
    </xf>
    <xf numFmtId="1" fontId="8" fillId="3" borderId="17" xfId="0" applyNumberFormat="1" applyFont="1" applyFill="1" applyBorder="1" applyAlignment="1">
      <alignment horizontal="right" vertical="top"/>
    </xf>
    <xf numFmtId="0" fontId="27" fillId="0" borderId="0" xfId="0" applyFont="1" applyAlignment="1">
      <alignment vertical="top"/>
    </xf>
    <xf numFmtId="2" fontId="6" fillId="3" borderId="12" xfId="0" applyNumberFormat="1" applyFont="1" applyFill="1" applyBorder="1" applyAlignment="1">
      <alignment vertical="top"/>
    </xf>
    <xf numFmtId="41" fontId="0" fillId="0" borderId="0" xfId="0" applyNumberFormat="1"/>
    <xf numFmtId="169" fontId="39" fillId="4" borderId="0" xfId="1" applyNumberFormat="1" applyFill="1"/>
    <xf numFmtId="0" fontId="28" fillId="0" borderId="0" xfId="0" applyFont="1"/>
    <xf numFmtId="0" fontId="12" fillId="3" borderId="2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vertical="center" textRotation="90"/>
    </xf>
    <xf numFmtId="0" fontId="29" fillId="0" borderId="0" xfId="0" applyFont="1"/>
    <xf numFmtId="0" fontId="10" fillId="3" borderId="26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164" fontId="29" fillId="0" borderId="0" xfId="8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vertical="center"/>
    </xf>
    <xf numFmtId="0" fontId="30" fillId="3" borderId="21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2" fillId="3" borderId="20" xfId="0" applyFont="1" applyFill="1" applyBorder="1" applyAlignment="1">
      <alignment vertical="top"/>
    </xf>
    <xf numFmtId="0" fontId="33" fillId="3" borderId="20" xfId="0" applyFont="1" applyFill="1" applyBorder="1" applyAlignment="1">
      <alignment vertical="top"/>
    </xf>
    <xf numFmtId="0" fontId="33" fillId="3" borderId="22" xfId="0" applyFont="1" applyFill="1" applyBorder="1" applyAlignment="1">
      <alignment vertical="top"/>
    </xf>
    <xf numFmtId="0" fontId="33" fillId="3" borderId="21" xfId="0" applyFont="1" applyFill="1" applyBorder="1" applyAlignment="1">
      <alignment vertical="top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6" fillId="0" borderId="0" xfId="6" applyFont="1"/>
    <xf numFmtId="0" fontId="2" fillId="0" borderId="0" xfId="6" applyFont="1"/>
    <xf numFmtId="0" fontId="24" fillId="0" borderId="3" xfId="6" applyFont="1" applyBorder="1" applyAlignment="1">
      <alignment vertical="center" wrapText="1"/>
    </xf>
    <xf numFmtId="0" fontId="37" fillId="0" borderId="3" xfId="6" applyFont="1" applyBorder="1" applyAlignment="1">
      <alignment horizontal="center" vertical="center" textRotation="90"/>
    </xf>
    <xf numFmtId="0" fontId="37" fillId="0" borderId="3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vertical="center" wrapText="1"/>
    </xf>
    <xf numFmtId="165" fontId="24" fillId="3" borderId="4" xfId="6" applyNumberFormat="1" applyFont="1" applyFill="1" applyBorder="1" applyAlignment="1">
      <alignment vertical="center"/>
    </xf>
    <xf numFmtId="3" fontId="24" fillId="3" borderId="4" xfId="6" applyNumberFormat="1" applyFont="1" applyFill="1" applyBorder="1" applyAlignment="1">
      <alignment vertical="center" wrapText="1"/>
    </xf>
    <xf numFmtId="165" fontId="24" fillId="0" borderId="4" xfId="6" applyNumberFormat="1" applyFont="1" applyBorder="1" applyAlignment="1">
      <alignment vertical="center"/>
    </xf>
    <xf numFmtId="165" fontId="24" fillId="3" borderId="4" xfId="6" applyNumberFormat="1" applyFont="1" applyFill="1" applyBorder="1" applyAlignment="1">
      <alignment horizontal="right"/>
    </xf>
    <xf numFmtId="0" fontId="12" fillId="3" borderId="6" xfId="6" applyFont="1" applyFill="1" applyBorder="1" applyAlignment="1">
      <alignment vertical="center" wrapText="1"/>
    </xf>
    <xf numFmtId="165" fontId="37" fillId="3" borderId="6" xfId="6" applyNumberFormat="1" applyFont="1" applyFill="1" applyBorder="1" applyAlignment="1">
      <alignment vertical="center"/>
    </xf>
    <xf numFmtId="3" fontId="37" fillId="3" borderId="6" xfId="6" applyNumberFormat="1" applyFont="1" applyFill="1" applyBorder="1" applyAlignment="1">
      <alignment vertical="center" wrapText="1"/>
    </xf>
    <xf numFmtId="165" fontId="37" fillId="0" borderId="6" xfId="6" applyNumberFormat="1" applyFont="1" applyBorder="1" applyAlignment="1">
      <alignment vertical="center"/>
    </xf>
    <xf numFmtId="170" fontId="0" fillId="0" borderId="0" xfId="0" applyNumberFormat="1"/>
    <xf numFmtId="0" fontId="35" fillId="0" borderId="0" xfId="0" applyFont="1" applyAlignment="1">
      <alignment horizontal="center" wrapText="1"/>
    </xf>
    <xf numFmtId="3" fontId="10" fillId="0" borderId="4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vertical="top"/>
    </xf>
    <xf numFmtId="167" fontId="8" fillId="0" borderId="6" xfId="0" applyNumberFormat="1" applyFont="1" applyBorder="1" applyAlignment="1">
      <alignment vertical="top"/>
    </xf>
    <xf numFmtId="0" fontId="8" fillId="3" borderId="0" xfId="0" applyFont="1" applyFill="1" applyAlignment="1">
      <alignment vertical="top"/>
    </xf>
    <xf numFmtId="0" fontId="36" fillId="0" borderId="0" xfId="0" applyFont="1"/>
    <xf numFmtId="0" fontId="24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165" fontId="24" fillId="3" borderId="4" xfId="0" applyNumberFormat="1" applyFont="1" applyFill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65" fontId="24" fillId="3" borderId="4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vertical="center" wrapText="1"/>
    </xf>
    <xf numFmtId="165" fontId="37" fillId="3" borderId="6" xfId="0" applyNumberFormat="1" applyFont="1" applyFill="1" applyBorder="1" applyAlignment="1">
      <alignment vertical="center"/>
    </xf>
    <xf numFmtId="3" fontId="37" fillId="0" borderId="6" xfId="0" applyNumberFormat="1" applyFont="1" applyBorder="1" applyAlignment="1">
      <alignment vertical="center"/>
    </xf>
    <xf numFmtId="0" fontId="14" fillId="4" borderId="14" xfId="0" applyFont="1" applyFill="1" applyBorder="1"/>
    <xf numFmtId="0" fontId="0" fillId="0" borderId="28" xfId="0" applyBorder="1"/>
    <xf numFmtId="169" fontId="39" fillId="0" borderId="28" xfId="1" applyNumberFormat="1" applyBorder="1"/>
    <xf numFmtId="0" fontId="0" fillId="0" borderId="32" xfId="0" applyBorder="1"/>
    <xf numFmtId="169" fontId="39" fillId="0" borderId="32" xfId="1" applyNumberFormat="1" applyBorder="1"/>
    <xf numFmtId="0" fontId="0" fillId="0" borderId="33" xfId="0" applyBorder="1"/>
    <xf numFmtId="169" fontId="39" fillId="0" borderId="33" xfId="1" applyNumberFormat="1" applyBorder="1"/>
    <xf numFmtId="0" fontId="14" fillId="0" borderId="5" xfId="0" applyFont="1" applyBorder="1"/>
    <xf numFmtId="0" fontId="14" fillId="0" borderId="34" xfId="0" applyFont="1" applyBorder="1"/>
    <xf numFmtId="0" fontId="0" fillId="4" borderId="12" xfId="0" applyFill="1" applyBorder="1"/>
    <xf numFmtId="0" fontId="0" fillId="4" borderId="11" xfId="0" applyFill="1" applyBorder="1"/>
    <xf numFmtId="169" fontId="39" fillId="4" borderId="32" xfId="1" applyNumberFormat="1" applyFill="1" applyBorder="1"/>
    <xf numFmtId="169" fontId="39" fillId="4" borderId="12" xfId="1" applyNumberFormat="1" applyFill="1" applyBorder="1"/>
    <xf numFmtId="0" fontId="0" fillId="4" borderId="17" xfId="0" applyFill="1" applyBorder="1"/>
    <xf numFmtId="0" fontId="0" fillId="4" borderId="35" xfId="0" applyFill="1" applyBorder="1"/>
    <xf numFmtId="169" fontId="39" fillId="4" borderId="36" xfId="1" applyNumberFormat="1" applyFill="1" applyBorder="1"/>
    <xf numFmtId="169" fontId="39" fillId="4" borderId="17" xfId="1" applyNumberFormat="1" applyFill="1" applyBorder="1"/>
    <xf numFmtId="169" fontId="39" fillId="0" borderId="0" xfId="1" applyNumberFormat="1"/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5" fontId="10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>
      <alignment horizontal="center" vertical="top" wrapText="1"/>
    </xf>
    <xf numFmtId="0" fontId="0" fillId="0" borderId="0" xfId="0" applyFill="1"/>
    <xf numFmtId="0" fontId="8" fillId="0" borderId="0" xfId="0" applyFont="1" applyFill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right" vertical="center"/>
    </xf>
    <xf numFmtId="1" fontId="41" fillId="0" borderId="37" xfId="0" applyNumberFormat="1" applyFont="1" applyBorder="1" applyAlignment="1">
      <alignment horizontal="right" vertical="center"/>
    </xf>
    <xf numFmtId="1" fontId="42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0" fillId="4" borderId="6" xfId="0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/>
    </xf>
    <xf numFmtId="0" fontId="8" fillId="5" borderId="16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6" borderId="8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3" borderId="12" xfId="0" applyFont="1" applyFill="1" applyBorder="1" applyAlignment="1">
      <alignment horizontal="right" vertical="top"/>
    </xf>
    <xf numFmtId="0" fontId="9" fillId="3" borderId="12" xfId="0" applyFont="1" applyFill="1" applyBorder="1" applyAlignment="1">
      <alignment vertical="top"/>
    </xf>
    <xf numFmtId="0" fontId="10" fillId="3" borderId="19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vertical="top"/>
    </xf>
    <xf numFmtId="0" fontId="10" fillId="3" borderId="17" xfId="0" applyFont="1" applyFill="1" applyBorder="1" applyAlignment="1">
      <alignment vertical="top"/>
    </xf>
    <xf numFmtId="0" fontId="10" fillId="3" borderId="4" xfId="0" applyFont="1" applyFill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9" fillId="3" borderId="16" xfId="0" applyFont="1" applyFill="1" applyBorder="1" applyAlignment="1">
      <alignment vertical="top"/>
    </xf>
    <xf numFmtId="0" fontId="6" fillId="3" borderId="17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12" fillId="0" borderId="3" xfId="0" applyFont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3" fillId="3" borderId="20" xfId="0" applyFont="1" applyFill="1" applyBorder="1" applyAlignment="1">
      <alignment vertical="top"/>
    </xf>
    <xf numFmtId="0" fontId="33" fillId="3" borderId="21" xfId="0" applyFont="1" applyFill="1" applyBorder="1" applyAlignment="1">
      <alignment vertical="top"/>
    </xf>
    <xf numFmtId="0" fontId="33" fillId="3" borderId="22" xfId="0" applyFont="1" applyFill="1" applyBorder="1" applyAlignment="1">
      <alignment vertical="top"/>
    </xf>
    <xf numFmtId="0" fontId="31" fillId="3" borderId="2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/>
    </xf>
    <xf numFmtId="0" fontId="35" fillId="0" borderId="0" xfId="6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2">
    <cellStyle name="Migliaia" xfId="1" builtinId="3"/>
    <cellStyle name="Migliaia 2" xfId="2" xr:uid="{00000000-0005-0000-0000-000001000000}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e" xfId="0" builtinId="0"/>
    <cellStyle name="Normale 2" xfId="6" xr:uid="{00000000-0005-0000-0000-000006000000}"/>
    <cellStyle name="Normale 3" xfId="7" xr:uid="{00000000-0005-0000-0000-000007000000}"/>
    <cellStyle name="Percentuale" xfId="8" builtinId="5"/>
    <cellStyle name="Percentuale 2" xfId="9" xr:uid="{00000000-0005-0000-0000-000009000000}"/>
    <cellStyle name="T_fiancata" xfId="10" xr:uid="{00000000-0005-0000-0000-00000A000000}"/>
    <cellStyle name="T_intestazione bassa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1997 - 2019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'Grafico 1'!$A$9:$A$31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'Grafico 1'!$B$9:$B$31</c:f>
              <c:numCache>
                <c:formatCode>#,##0.00</c:formatCode>
                <c:ptCount val="23"/>
                <c:pt idx="0">
                  <c:v>1.2050000000000001</c:v>
                </c:pt>
                <c:pt idx="1">
                  <c:v>1.2039000000000002</c:v>
                </c:pt>
                <c:pt idx="2">
                  <c:v>1.2329052235009574</c:v>
                </c:pt>
                <c:pt idx="3">
                  <c:v>1.2565006114495847</c:v>
                </c:pt>
                <c:pt idx="4">
                  <c:v>1.2509836673196819</c:v>
                </c:pt>
                <c:pt idx="5">
                  <c:v>1.26979075447943</c:v>
                </c:pt>
                <c:pt idx="6">
                  <c:v>1.2892618468402821</c:v>
                </c:pt>
                <c:pt idx="7">
                  <c:v>1.3423081539275896</c:v>
                </c:pt>
                <c:pt idx="8">
                  <c:v>1.3372014654613902</c:v>
                </c:pt>
                <c:pt idx="9">
                  <c:v>1.3728820864629481</c:v>
                </c:pt>
                <c:pt idx="10">
                  <c:v>1.4004236887346915</c:v>
                </c:pt>
                <c:pt idx="11">
                  <c:v>1.4472500930927854</c:v>
                </c:pt>
                <c:pt idx="12">
                  <c:v>1.4492079576698873</c:v>
                </c:pt>
                <c:pt idx="13">
                  <c:v>1.4551226507482289</c:v>
                </c:pt>
                <c:pt idx="14">
                  <c:v>1.4372220839817058</c:v>
                </c:pt>
                <c:pt idx="15">
                  <c:v>1.4162980922326329</c:v>
                </c:pt>
                <c:pt idx="16">
                  <c:v>1.3861584043848501</c:v>
                </c:pt>
                <c:pt idx="17">
                  <c:v>1.3685828051875699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1.32</c:v>
                </c:pt>
                <c:pt idx="22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8-4628-857B-24BF507F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12576"/>
        <c:axId val="135114112"/>
      </c:lineChart>
      <c:catAx>
        <c:axId val="135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4112"/>
        <c:crosses val="autoZero"/>
        <c:auto val="1"/>
        <c:lblAlgn val="ctr"/>
        <c:lblOffset val="100"/>
        <c:noMultiLvlLbl val="0"/>
      </c:catAx>
      <c:valAx>
        <c:axId val="135114112"/>
        <c:scaling>
          <c:orientation val="minMax"/>
          <c:min val="1.100000000000000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2576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59.70365399824027</c:v>
                </c:pt>
                <c:pt idx="1">
                  <c:v>73.729997627395676</c:v>
                </c:pt>
                <c:pt idx="2">
                  <c:v>62.595629380606979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B-4BCA-8DC1-0CCB4AD85CAC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37.951871163438796</c:v>
                </c:pt>
                <c:pt idx="1">
                  <c:v>24.137294703819894</c:v>
                </c:pt>
                <c:pt idx="2">
                  <c:v>35.103558296213961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B-4BCA-8DC1-0CCB4AD85CAC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2.344474838320934</c:v>
                </c:pt>
                <c:pt idx="1">
                  <c:v>2.1327076687844357</c:v>
                </c:pt>
                <c:pt idx="2">
                  <c:v>2.3008123231790671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B-4BCA-8DC1-0CCB4AD8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671040"/>
        <c:axId val="267672576"/>
      </c:barChart>
      <c:catAx>
        <c:axId val="267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2576"/>
        <c:crosses val="autoZero"/>
        <c:auto val="1"/>
        <c:lblAlgn val="ctr"/>
        <c:lblOffset val="100"/>
        <c:noMultiLvlLbl val="0"/>
      </c:catAx>
      <c:valAx>
        <c:axId val="26767257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104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2019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62.293780598928173</c:v>
                </c:pt>
                <c:pt idx="1">
                  <c:v>27.472141174816322</c:v>
                </c:pt>
                <c:pt idx="2">
                  <c:v>55.029504798502025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55-9A1B-B1A6004042BB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13.452871859024851</c:v>
                </c:pt>
                <c:pt idx="1">
                  <c:v>17.117212125473102</c:v>
                </c:pt>
                <c:pt idx="2">
                  <c:v>14.217303940980624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55-9A1B-B1A6004042BB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22.227370306877326</c:v>
                </c:pt>
                <c:pt idx="1">
                  <c:v>52.742527038586374</c:v>
                </c:pt>
                <c:pt idx="2">
                  <c:v>28.593254230161875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55-9A1B-B1A6004042BB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1.2021807286599022</c:v>
                </c:pt>
                <c:pt idx="1">
                  <c:v>1.0827152248040215</c:v>
                </c:pt>
                <c:pt idx="2">
                  <c:v>1.177258571547303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55-9A1B-B1A6004042BB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0.823796506509753</c:v>
                </c:pt>
                <c:pt idx="1">
                  <c:v>1.5854044363201745</c:v>
                </c:pt>
                <c:pt idx="2">
                  <c:v>0.98267845880817239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55-9A1B-B1A600404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88960"/>
        <c:axId val="269290496"/>
      </c:barChart>
      <c:catAx>
        <c:axId val="269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90496"/>
        <c:crosses val="autoZero"/>
        <c:auto val="1"/>
        <c:lblAlgn val="ctr"/>
        <c:lblOffset val="100"/>
        <c:noMultiLvlLbl val="0"/>
      </c:catAx>
      <c:valAx>
        <c:axId val="269290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88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37.932545759857391</c:v>
                </c:pt>
                <c:pt idx="1">
                  <c:v>42.882118885896872</c:v>
                </c:pt>
                <c:pt idx="2">
                  <c:v>25.31763792051192</c:v>
                </c:pt>
                <c:pt idx="3">
                  <c:v>60.131795716639211</c:v>
                </c:pt>
                <c:pt idx="4">
                  <c:v>47.25833804409271</c:v>
                </c:pt>
                <c:pt idx="5">
                  <c:v>35.147085314395198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7FC-8EED-59FE2E6BE596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59.674202618788506</c:v>
                </c:pt>
                <c:pt idx="1">
                  <c:v>54.38487199067562</c:v>
                </c:pt>
                <c:pt idx="2">
                  <c:v>72.687762386491841</c:v>
                </c:pt>
                <c:pt idx="3">
                  <c:v>38.907193849533222</c:v>
                </c:pt>
                <c:pt idx="4">
                  <c:v>50.310910118711135</c:v>
                </c:pt>
                <c:pt idx="5">
                  <c:v>62.545239173985898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B-47FC-8EED-59FE2E6BE596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0.85832048889304735</c:v>
                </c:pt>
                <c:pt idx="1">
                  <c:v>1.2841123749045458</c:v>
                </c:pt>
                <c:pt idx="2">
                  <c:v>1.0606424885798302</c:v>
                </c:pt>
                <c:pt idx="3">
                  <c:v>0.3020318506315211</c:v>
                </c:pt>
                <c:pt idx="4">
                  <c:v>0.96099491237987555</c:v>
                </c:pt>
                <c:pt idx="5">
                  <c:v>0.97083403841849858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B-47FC-8EED-59FE2E6BE596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1.4517090081794053</c:v>
                </c:pt>
                <c:pt idx="1">
                  <c:v>1.3624854306498935</c:v>
                </c:pt>
                <c:pt idx="2">
                  <c:v>0.83223909304433064</c:v>
                </c:pt>
                <c:pt idx="3">
                  <c:v>0.63152114222954414</c:v>
                </c:pt>
                <c:pt idx="4">
                  <c:v>1.2436404748445449</c:v>
                </c:pt>
                <c:pt idx="5">
                  <c:v>1.2475913380969796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B-47FC-8EED-59FE2E6BE596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8.3222124281655194E-2</c:v>
                </c:pt>
                <c:pt idx="1">
                  <c:v>8.6411317873075835E-2</c:v>
                </c:pt>
                <c:pt idx="2">
                  <c:v>0.10171811137208485</c:v>
                </c:pt>
                <c:pt idx="3">
                  <c:v>2.7457440966501923E-2</c:v>
                </c:pt>
                <c:pt idx="4">
                  <c:v>0.22611644997173544</c:v>
                </c:pt>
                <c:pt idx="5">
                  <c:v>8.9250135103415534E-2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B-47FC-8EED-59FE2E6BE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526336"/>
        <c:axId val="270527872"/>
      </c:barChart>
      <c:catAx>
        <c:axId val="27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7872"/>
        <c:crosses val="autoZero"/>
        <c:auto val="1"/>
        <c:lblAlgn val="ctr"/>
        <c:lblOffset val="100"/>
        <c:noMultiLvlLbl val="0"/>
      </c:catAx>
      <c:valAx>
        <c:axId val="27052787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63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2018 - 2019</a:t>
            </a:r>
          </a:p>
        </c:rich>
      </c:tx>
      <c:layout>
        <c:manualLayout>
          <c:xMode val="edge"/>
          <c:yMode val="edge"/>
          <c:x val="0.22758337707786527"/>
          <c:y val="1.9656019656019656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13'!$N$4</c:f>
              <c:strCache>
                <c:ptCount val="1"/>
                <c:pt idx="0">
                  <c:v>2018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13'!$N$5:$N$26</c:f>
              <c:numCache>
                <c:formatCode>0.00</c:formatCode>
                <c:ptCount val="22"/>
                <c:pt idx="0">
                  <c:v>0.27352406741012575</c:v>
                </c:pt>
                <c:pt idx="1">
                  <c:v>0.30080367393800228</c:v>
                </c:pt>
                <c:pt idx="2">
                  <c:v>0.2702323240350738</c:v>
                </c:pt>
                <c:pt idx="3">
                  <c:v>0.28458279609504511</c:v>
                </c:pt>
                <c:pt idx="4">
                  <c:v>0.26698420656806215</c:v>
                </c:pt>
                <c:pt idx="5">
                  <c:v>0.23837023709335733</c:v>
                </c:pt>
                <c:pt idx="6">
                  <c:v>0.26615082289363795</c:v>
                </c:pt>
                <c:pt idx="7">
                  <c:v>0.25902506323292712</c:v>
                </c:pt>
                <c:pt idx="8">
                  <c:v>0.25874320316361837</c:v>
                </c:pt>
                <c:pt idx="9">
                  <c:v>0.2699162895021428</c:v>
                </c:pt>
                <c:pt idx="10">
                  <c:v>0.24098171635644869</c:v>
                </c:pt>
                <c:pt idx="11">
                  <c:v>0.27025936017761631</c:v>
                </c:pt>
                <c:pt idx="12" formatCode="#,##0">
                  <c:v>0</c:v>
                </c:pt>
                <c:pt idx="13">
                  <c:v>0.2076596720559569</c:v>
                </c:pt>
                <c:pt idx="14">
                  <c:v>0.16195524146054183</c:v>
                </c:pt>
                <c:pt idx="15">
                  <c:v>0.22029914085415322</c:v>
                </c:pt>
                <c:pt idx="16">
                  <c:v>0.1980396910608527</c:v>
                </c:pt>
                <c:pt idx="17">
                  <c:v>0.24002008536279187</c:v>
                </c:pt>
                <c:pt idx="18">
                  <c:v>0.16467425903657071</c:v>
                </c:pt>
                <c:pt idx="19">
                  <c:v>0.24186594475359705</c:v>
                </c:pt>
                <c:pt idx="20">
                  <c:v>0.25784553750278211</c:v>
                </c:pt>
                <c:pt idx="21">
                  <c:v>0.22174469620535356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E-4E77-8B1C-98F3630AA568}"/>
            </c:ext>
          </c:extLst>
        </c:ser>
        <c:ser>
          <c:idx val="1"/>
          <c:order val="1"/>
          <c:tx>
            <c:strRef>
              <c:f>'Grafico 13'!$O$4</c:f>
              <c:strCache>
                <c:ptCount val="1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13'!$O$5:$O$26</c:f>
              <c:numCache>
                <c:formatCode>0.00</c:formatCode>
                <c:ptCount val="22"/>
                <c:pt idx="0">
                  <c:v>0.27670720984759672</c:v>
                </c:pt>
                <c:pt idx="1">
                  <c:v>0.27037037037037037</c:v>
                </c:pt>
                <c:pt idx="2">
                  <c:v>0.27373387252070092</c:v>
                </c:pt>
                <c:pt idx="3">
                  <c:v>0.29206592564200845</c:v>
                </c:pt>
                <c:pt idx="4">
                  <c:v>0.25774225774225773</c:v>
                </c:pt>
                <c:pt idx="5">
                  <c:v>0.24180240523671792</c:v>
                </c:pt>
                <c:pt idx="6">
                  <c:v>0.27889001520527118</c:v>
                </c:pt>
                <c:pt idx="7">
                  <c:v>0.27032835820895523</c:v>
                </c:pt>
                <c:pt idx="8">
                  <c:v>0.26109308228641198</c:v>
                </c:pt>
                <c:pt idx="9">
                  <c:v>0.26733259967832051</c:v>
                </c:pt>
                <c:pt idx="10">
                  <c:v>0.22556515957446807</c:v>
                </c:pt>
                <c:pt idx="11">
                  <c:v>0.26661679846120967</c:v>
                </c:pt>
                <c:pt idx="12">
                  <c:v>0.12905074502448682</c:v>
                </c:pt>
                <c:pt idx="13">
                  <c:v>0.22412959381044487</c:v>
                </c:pt>
                <c:pt idx="14">
                  <c:v>0.16925837320574164</c:v>
                </c:pt>
                <c:pt idx="15">
                  <c:v>0.2315888369312237</c:v>
                </c:pt>
                <c:pt idx="16">
                  <c:v>0.19238171320672501</c:v>
                </c:pt>
                <c:pt idx="17">
                  <c:v>0.25523012552301255</c:v>
                </c:pt>
                <c:pt idx="18">
                  <c:v>0.16719267792330755</c:v>
                </c:pt>
                <c:pt idx="19">
                  <c:v>0.24832444082319236</c:v>
                </c:pt>
                <c:pt idx="20">
                  <c:v>0.25970079476390839</c:v>
                </c:pt>
                <c:pt idx="21">
                  <c:v>0.23834533934035224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E-4E77-8B1C-98F3630A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29536"/>
        <c:axId val="272931072"/>
      </c:barChart>
      <c:catAx>
        <c:axId val="2729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31072"/>
        <c:crosses val="autoZero"/>
        <c:auto val="1"/>
        <c:lblAlgn val="ctr"/>
        <c:lblOffset val="100"/>
        <c:noMultiLvlLbl val="0"/>
      </c:catAx>
      <c:valAx>
        <c:axId val="272931072"/>
        <c:scaling>
          <c:orientation val="minMax"/>
          <c:max val="0.30000000000000032"/>
          <c:min val="0.05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295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2017-2019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2017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3.8481021253480003</c:v>
                </c:pt>
                <c:pt idx="1">
                  <c:v>5.3454133635334085</c:v>
                </c:pt>
                <c:pt idx="2">
                  <c:v>5.0782337688878671</c:v>
                </c:pt>
                <c:pt idx="3">
                  <c:v>4.4103518897784397</c:v>
                </c:pt>
                <c:pt idx="4">
                  <c:v>4.1613854089904203</c:v>
                </c:pt>
                <c:pt idx="5">
                  <c:v>4.6485305241924184</c:v>
                </c:pt>
                <c:pt idx="6">
                  <c:v>5.22671332046332</c:v>
                </c:pt>
                <c:pt idx="7">
                  <c:v>6.3567949907235626</c:v>
                </c:pt>
                <c:pt idx="8">
                  <c:v>4.8326003298515667</c:v>
                </c:pt>
                <c:pt idx="9">
                  <c:v>5.1469167050161069</c:v>
                </c:pt>
                <c:pt idx="10">
                  <c:v>6.2956878850102669</c:v>
                </c:pt>
                <c:pt idx="11">
                  <c:v>5.2218912166058047</c:v>
                </c:pt>
                <c:pt idx="13">
                  <c:v>6.4821038847664774</c:v>
                </c:pt>
                <c:pt idx="14">
                  <c:v>6.1447887323943666</c:v>
                </c:pt>
                <c:pt idx="15">
                  <c:v>6.527658967778728</c:v>
                </c:pt>
                <c:pt idx="16">
                  <c:v>6.3290432006385311</c:v>
                </c:pt>
                <c:pt idx="17">
                  <c:v>7.0249563264287493</c:v>
                </c:pt>
                <c:pt idx="18">
                  <c:v>6.9158991932605129</c:v>
                </c:pt>
                <c:pt idx="19">
                  <c:v>6.1877180054040775</c:v>
                </c:pt>
                <c:pt idx="20">
                  <c:v>7.1404158945851348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7-4F5E-B234-A2E0E7192A62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2018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3.9706416788399186</c:v>
                </c:pt>
                <c:pt idx="1">
                  <c:v>5.1871412169919635</c:v>
                </c:pt>
                <c:pt idx="2">
                  <c:v>5.0938170547564177</c:v>
                </c:pt>
                <c:pt idx="3">
                  <c:v>4.233928900349972</c:v>
                </c:pt>
                <c:pt idx="4">
                  <c:v>4.0752068187515667</c:v>
                </c:pt>
                <c:pt idx="5">
                  <c:v>4.6244232276038186</c:v>
                </c:pt>
                <c:pt idx="6">
                  <c:v>5.2801522967329895</c:v>
                </c:pt>
                <c:pt idx="7">
                  <c:v>6.0359852839733268</c:v>
                </c:pt>
                <c:pt idx="8">
                  <c:v>4.7663433020266934</c:v>
                </c:pt>
                <c:pt idx="9">
                  <c:v>5.138102295029439</c:v>
                </c:pt>
                <c:pt idx="10">
                  <c:v>6.2638774501729531</c:v>
                </c:pt>
                <c:pt idx="11">
                  <c:v>5.3325259864769405</c:v>
                </c:pt>
                <c:pt idx="13">
                  <c:v>6.4299965600275195</c:v>
                </c:pt>
                <c:pt idx="14">
                  <c:v>6.2573616018845701</c:v>
                </c:pt>
                <c:pt idx="15">
                  <c:v>6.2203823511056564</c:v>
                </c:pt>
                <c:pt idx="16">
                  <c:v>6.379004606379663</c:v>
                </c:pt>
                <c:pt idx="17">
                  <c:v>7.0140597539543057</c:v>
                </c:pt>
                <c:pt idx="18">
                  <c:v>6.9591851170686851</c:v>
                </c:pt>
                <c:pt idx="19">
                  <c:v>5.9815009775906152</c:v>
                </c:pt>
                <c:pt idx="20">
                  <c:v>7.1851769419096376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7-4F5E-B234-A2E0E7192A62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4.025109370979008</c:v>
                </c:pt>
                <c:pt idx="1">
                  <c:v>5.4716049382716045</c:v>
                </c:pt>
                <c:pt idx="2">
                  <c:v>5.226426359710632</c:v>
                </c:pt>
                <c:pt idx="3">
                  <c:v>4.3748055987558319</c:v>
                </c:pt>
                <c:pt idx="4">
                  <c:v>4.0964646464646464</c:v>
                </c:pt>
                <c:pt idx="5">
                  <c:v>4.7506367569889836</c:v>
                </c:pt>
                <c:pt idx="6">
                  <c:v>5.2399492707672799</c:v>
                </c:pt>
                <c:pt idx="7">
                  <c:v>5.8308014667365109</c:v>
                </c:pt>
                <c:pt idx="8">
                  <c:v>4.8028164464972063</c:v>
                </c:pt>
                <c:pt idx="9">
                  <c:v>5.2398993131106275</c:v>
                </c:pt>
                <c:pt idx="10">
                  <c:v>6.2887064343163539</c:v>
                </c:pt>
                <c:pt idx="11">
                  <c:v>5.3997852925389154</c:v>
                </c:pt>
                <c:pt idx="12">
                  <c:v>4.9586943809473176</c:v>
                </c:pt>
                <c:pt idx="13">
                  <c:v>6.4949963387844765</c:v>
                </c:pt>
                <c:pt idx="14">
                  <c:v>6.2728372655777376</c:v>
                </c:pt>
                <c:pt idx="15">
                  <c:v>6.9869187986651839</c:v>
                </c:pt>
                <c:pt idx="16">
                  <c:v>6.4477345571095572</c:v>
                </c:pt>
                <c:pt idx="17">
                  <c:v>7.1566042710255733</c:v>
                </c:pt>
                <c:pt idx="18">
                  <c:v>7.2280326440060216</c:v>
                </c:pt>
                <c:pt idx="19">
                  <c:v>6.3239358761746818</c:v>
                </c:pt>
                <c:pt idx="20">
                  <c:v>7.4269122477709999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7-4F5E-B234-A2E0E719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760064"/>
        <c:axId val="274761600"/>
      </c:barChart>
      <c:catAx>
        <c:axId val="274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1600"/>
        <c:crosses val="autoZero"/>
        <c:auto val="1"/>
        <c:lblAlgn val="ctr"/>
        <c:lblOffset val="100"/>
        <c:noMultiLvlLbl val="0"/>
      </c:catAx>
      <c:valAx>
        <c:axId val="274761600"/>
        <c:scaling>
          <c:orientation val="minMax"/>
          <c:max val="7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006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0.13425008155378784</c:v>
                </c:pt>
                <c:pt idx="1">
                  <c:v>1.2772433284417632</c:v>
                </c:pt>
                <c:pt idx="2">
                  <c:v>0.3029371265090039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040-8664-BD3428FD7C6A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0.28292891019045946</c:v>
                </c:pt>
                <c:pt idx="1">
                  <c:v>2.2537456745837634</c:v>
                </c:pt>
                <c:pt idx="2">
                  <c:v>0.57378912046630393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3-4040-8664-BD3428FD7C6A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0.40494592356528064</c:v>
                </c:pt>
                <c:pt idx="1">
                  <c:v>2.6994220700400384</c:v>
                </c:pt>
                <c:pt idx="2">
                  <c:v>0.74357294688573683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3-4040-8664-BD3428FD7C6A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3.8697272339464504</c:v>
                </c:pt>
                <c:pt idx="1">
                  <c:v>11.68541768574379</c:v>
                </c:pt>
                <c:pt idx="2">
                  <c:v>5.0231948770738359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3-4040-8664-BD3428FD7C6A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94.811610750043911</c:v>
                </c:pt>
                <c:pt idx="1">
                  <c:v>81.783430258890874</c:v>
                </c:pt>
                <c:pt idx="2">
                  <c:v>92.888865122124031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E3-4040-8664-BD3428FD7C6A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0.49653710070010793</c:v>
                </c:pt>
                <c:pt idx="1">
                  <c:v>0.30074098229976265</c:v>
                </c:pt>
                <c:pt idx="2">
                  <c:v>0.46764080694108362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3-4040-8664-BD3428FD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856960"/>
        <c:axId val="272858496"/>
      </c:barChart>
      <c:catAx>
        <c:axId val="27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8496"/>
        <c:crosses val="autoZero"/>
        <c:auto val="1"/>
        <c:lblAlgn val="ctr"/>
        <c:lblOffset val="100"/>
        <c:noMultiLvlLbl val="0"/>
      </c:catAx>
      <c:valAx>
        <c:axId val="272858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65.852880165948619</c:v>
                </c:pt>
                <c:pt idx="1">
                  <c:v>27.171492204899778</c:v>
                </c:pt>
                <c:pt idx="2">
                  <c:v>17.695473251028808</c:v>
                </c:pt>
                <c:pt idx="3">
                  <c:v>3.3873080128586737</c:v>
                </c:pt>
                <c:pt idx="4">
                  <c:v>3.2407407407407405</c:v>
                </c:pt>
                <c:pt idx="5">
                  <c:v>35.128205128205124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6-45AA-89D4-0AACB42EC8B3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28.956159880046904</c:v>
                </c:pt>
                <c:pt idx="1">
                  <c:v>69.933184855233861</c:v>
                </c:pt>
                <c:pt idx="2">
                  <c:v>78.189300411522638</c:v>
                </c:pt>
                <c:pt idx="3">
                  <c:v>92.266936540064293</c:v>
                </c:pt>
                <c:pt idx="4">
                  <c:v>92.361111111111114</c:v>
                </c:pt>
                <c:pt idx="5">
                  <c:v>52.820512820512825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6-45AA-89D4-0AACB42EC8B3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5.1909599540044731</c:v>
                </c:pt>
                <c:pt idx="1">
                  <c:v>2.8953229398663698</c:v>
                </c:pt>
                <c:pt idx="2">
                  <c:v>4.1152263374485596</c:v>
                </c:pt>
                <c:pt idx="3">
                  <c:v>4.3457554470770328</c:v>
                </c:pt>
                <c:pt idx="4">
                  <c:v>4.3981481481481479</c:v>
                </c:pt>
                <c:pt idx="5">
                  <c:v>12.051282051282051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6-45AA-89D4-0AACB42EC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80224"/>
        <c:axId val="274990208"/>
      </c:barChart>
      <c:catAx>
        <c:axId val="2749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90208"/>
        <c:crosses val="autoZero"/>
        <c:auto val="1"/>
        <c:lblAlgn val="ctr"/>
        <c:lblOffset val="100"/>
        <c:noMultiLvlLbl val="0"/>
      </c:catAx>
      <c:valAx>
        <c:axId val="27499020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8022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64.817584422000067</c:v>
                </c:pt>
                <c:pt idx="1">
                  <c:v>49.002031263799346</c:v>
                </c:pt>
                <c:pt idx="2">
                  <c:v>18.957345971563981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9E7-B9AE-DE5644F452CF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30.00703007733085</c:v>
                </c:pt>
                <c:pt idx="1">
                  <c:v>45.891106597191552</c:v>
                </c:pt>
                <c:pt idx="2">
                  <c:v>79.620853080568722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F-49E7-B9AE-DE5644F452CF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5.175385500669079</c:v>
                </c:pt>
                <c:pt idx="1">
                  <c:v>5.1068621390090971</c:v>
                </c:pt>
                <c:pt idx="2">
                  <c:v>1.4218009478672986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F-49E7-B9AE-DE5644F4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940480"/>
        <c:axId val="275942016"/>
      </c:barChart>
      <c:catAx>
        <c:axId val="275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2016"/>
        <c:crosses val="autoZero"/>
        <c:auto val="1"/>
        <c:lblAlgn val="ctr"/>
        <c:lblOffset val="100"/>
        <c:noMultiLvlLbl val="0"/>
      </c:catAx>
      <c:valAx>
        <c:axId val="27594201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048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9F-4B54-9EBE-973F71947FF2}"/>
              </c:ext>
            </c:extLst>
          </c:dPt>
          <c:cat>
            <c:strRef>
              <c:f>'Grafico 18'!$A$4:$A$25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18'!$B$4:$B$25</c:f>
              <c:numCache>
                <c:formatCode>0.0%</c:formatCode>
                <c:ptCount val="22"/>
                <c:pt idx="0">
                  <c:v>0.27267731535756157</c:v>
                </c:pt>
                <c:pt idx="1">
                  <c:v>0.24814814814814815</c:v>
                </c:pt>
                <c:pt idx="2">
                  <c:v>0.23670600533685457</c:v>
                </c:pt>
                <c:pt idx="3">
                  <c:v>0.24645458029896511</c:v>
                </c:pt>
                <c:pt idx="4">
                  <c:v>0.19230769230769232</c:v>
                </c:pt>
                <c:pt idx="5">
                  <c:v>0.24862231694321815</c:v>
                </c:pt>
                <c:pt idx="6">
                  <c:v>0.20907247845919918</c:v>
                </c:pt>
                <c:pt idx="7">
                  <c:v>0.30459701492537311</c:v>
                </c:pt>
                <c:pt idx="8">
                  <c:v>0.24178260450470712</c:v>
                </c:pt>
                <c:pt idx="9">
                  <c:v>0.21180055870650977</c:v>
                </c:pt>
                <c:pt idx="10">
                  <c:v>0.21825132978723405</c:v>
                </c:pt>
                <c:pt idx="11">
                  <c:v>0.26629621714041463</c:v>
                </c:pt>
                <c:pt idx="12">
                  <c:v>0.36553089507137648</c:v>
                </c:pt>
                <c:pt idx="13">
                  <c:v>0.32035783365570597</c:v>
                </c:pt>
                <c:pt idx="14">
                  <c:v>0.36961722488038279</c:v>
                </c:pt>
                <c:pt idx="15">
                  <c:v>0.50272243930561789</c:v>
                </c:pt>
                <c:pt idx="16">
                  <c:v>0.39180798140818474</c:v>
                </c:pt>
                <c:pt idx="17">
                  <c:v>0.34884937238493724</c:v>
                </c:pt>
                <c:pt idx="18">
                  <c:v>0.37967492504339595</c:v>
                </c:pt>
                <c:pt idx="19">
                  <c:v>0.39851758397729065</c:v>
                </c:pt>
                <c:pt idx="20">
                  <c:v>0.36500701262272089</c:v>
                </c:pt>
                <c:pt idx="21">
                  <c:v>0.31723641129547137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F-4B54-9EBE-973F71947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456960"/>
        <c:axId val="276458496"/>
      </c:barChart>
      <c:catAx>
        <c:axId val="2764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8496"/>
        <c:crosses val="autoZero"/>
        <c:auto val="1"/>
        <c:lblAlgn val="ctr"/>
        <c:lblOffset val="100"/>
        <c:noMultiLvlLbl val="0"/>
      </c:catAx>
      <c:valAx>
        <c:axId val="276458496"/>
        <c:scaling>
          <c:orientation val="minMax"/>
          <c:max val="0.70000000000000062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6960"/>
        <c:crosses val="autoZero"/>
        <c:crossBetween val="between"/>
        <c:minorUnit val="2.0000000000000011E-2"/>
      </c:valAx>
      <c:spPr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2017 - 2019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endParaRPr lang="it-IT"/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2017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2.9462394067796609</c:v>
                </c:pt>
                <c:pt idx="1">
                  <c:v>4.434589800443459</c:v>
                </c:pt>
                <c:pt idx="2">
                  <c:v>2.5096908855978532</c:v>
                </c:pt>
                <c:pt idx="3">
                  <c:v>2.8673835125448028</c:v>
                </c:pt>
                <c:pt idx="4">
                  <c:v>3.8204393505253105</c:v>
                </c:pt>
                <c:pt idx="5">
                  <c:v>2.7880278802788028</c:v>
                </c:pt>
                <c:pt idx="6">
                  <c:v>2.6017029328287609</c:v>
                </c:pt>
                <c:pt idx="7">
                  <c:v>4.0585282494926842</c:v>
                </c:pt>
                <c:pt idx="8">
                  <c:v>3.1357324175003733</c:v>
                </c:pt>
                <c:pt idx="9">
                  <c:v>2.3850339122009392</c:v>
                </c:pt>
                <c:pt idx="10">
                  <c:v>2.7786353812905218</c:v>
                </c:pt>
                <c:pt idx="11">
                  <c:v>2.9245283018867925</c:v>
                </c:pt>
                <c:pt idx="12">
                  <c:v>1.6980963446241846</c:v>
                </c:pt>
                <c:pt idx="13">
                  <c:v>2.4408362517245039</c:v>
                </c:pt>
                <c:pt idx="14">
                  <c:v>4.381161007667032</c:v>
                </c:pt>
                <c:pt idx="15">
                  <c:v>3.3579976962573945</c:v>
                </c:pt>
                <c:pt idx="16">
                  <c:v>3.4442422667013255</c:v>
                </c:pt>
                <c:pt idx="17">
                  <c:v>2.1961932650073206</c:v>
                </c:pt>
                <c:pt idx="18">
                  <c:v>3.7266207284488817</c:v>
                </c:pt>
                <c:pt idx="19">
                  <c:v>3.1537450722733245</c:v>
                </c:pt>
                <c:pt idx="20">
                  <c:v>3.1187122736418509</c:v>
                </c:pt>
                <c:pt idx="21">
                  <c:v>2.8550740975190987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3-4E0D-AEDE-2E7DBF12A355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2018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2.4209676853443738</c:v>
                </c:pt>
                <c:pt idx="1">
                  <c:v>5.6625141562853907</c:v>
                </c:pt>
                <c:pt idx="2">
                  <c:v>2.4733142410830515</c:v>
                </c:pt>
                <c:pt idx="3">
                  <c:v>1.6345804576825282</c:v>
                </c:pt>
                <c:pt idx="4">
                  <c:v>2.221673660824488</c:v>
                </c:pt>
                <c:pt idx="5">
                  <c:v>2.6257206461556022</c:v>
                </c:pt>
                <c:pt idx="6">
                  <c:v>2.7831558567279764</c:v>
                </c:pt>
                <c:pt idx="7">
                  <c:v>4.4057840036150022</c:v>
                </c:pt>
                <c:pt idx="8">
                  <c:v>3.0345329853735508</c:v>
                </c:pt>
                <c:pt idx="9">
                  <c:v>1.769493924737525</c:v>
                </c:pt>
                <c:pt idx="10">
                  <c:v>3.0819140308191404</c:v>
                </c:pt>
                <c:pt idx="11">
                  <c:v>3.6731857440683018</c:v>
                </c:pt>
                <c:pt idx="12">
                  <c:v>1.8113838508162838</c:v>
                </c:pt>
                <c:pt idx="13">
                  <c:v>3.1602708803611739</c:v>
                </c:pt>
                <c:pt idx="14">
                  <c:v>1.1641443538998835</c:v>
                </c:pt>
                <c:pt idx="15">
                  <c:v>2.6752164678974024</c:v>
                </c:pt>
                <c:pt idx="16">
                  <c:v>3.027313854212728</c:v>
                </c:pt>
                <c:pt idx="17">
                  <c:v>3.2218091697645601</c:v>
                </c:pt>
                <c:pt idx="18">
                  <c:v>3.2871730311931739</c:v>
                </c:pt>
                <c:pt idx="19">
                  <c:v>2.5582997146511857</c:v>
                </c:pt>
                <c:pt idx="20">
                  <c:v>2.077183776101454</c:v>
                </c:pt>
                <c:pt idx="21">
                  <c:v>2.5933188155671418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3-4E0D-AEDE-2E7DBF12A355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2.9608232532948189</c:v>
                </c:pt>
                <c:pt idx="1">
                  <c:v>3.6363636363636362</c:v>
                </c:pt>
                <c:pt idx="2">
                  <c:v>2.5168806917362416</c:v>
                </c:pt>
                <c:pt idx="3">
                  <c:v>2.0715630885122414</c:v>
                </c:pt>
                <c:pt idx="4">
                  <c:v>2.7033669206193167</c:v>
                </c:pt>
                <c:pt idx="5">
                  <c:v>2.7606073336133949</c:v>
                </c:pt>
                <c:pt idx="6">
                  <c:v>2.623032725455908</c:v>
                </c:pt>
                <c:pt idx="7">
                  <c:v>3.6440578347243449</c:v>
                </c:pt>
                <c:pt idx="8">
                  <c:v>3.1962025316455698</c:v>
                </c:pt>
                <c:pt idx="9">
                  <c:v>1.7462891355868779</c:v>
                </c:pt>
                <c:pt idx="10">
                  <c:v>2.4525833878351864</c:v>
                </c:pt>
                <c:pt idx="11">
                  <c:v>2.9498525073746311</c:v>
                </c:pt>
                <c:pt idx="12">
                  <c:v>1.7671917018824435</c:v>
                </c:pt>
                <c:pt idx="13">
                  <c:v>2.6178010471204192</c:v>
                </c:pt>
                <c:pt idx="14">
                  <c:v>2.9550827423167849</c:v>
                </c:pt>
                <c:pt idx="15">
                  <c:v>2.2027817987286804</c:v>
                </c:pt>
                <c:pt idx="16">
                  <c:v>3.4935120490517613</c:v>
                </c:pt>
                <c:pt idx="17">
                  <c:v>2.842377260981912</c:v>
                </c:pt>
                <c:pt idx="18">
                  <c:v>2.7952480782669462</c:v>
                </c:pt>
                <c:pt idx="19">
                  <c:v>2.3770152955766846</c:v>
                </c:pt>
                <c:pt idx="20">
                  <c:v>3.9071477821190532</c:v>
                </c:pt>
                <c:pt idx="21">
                  <c:v>2.595321784348906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3-4E0D-AEDE-2E7DBF12A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22624"/>
        <c:axId val="275724160"/>
      </c:barChart>
      <c:catAx>
        <c:axId val="275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4160"/>
        <c:crosses val="autoZero"/>
        <c:auto val="1"/>
        <c:lblAlgn val="ctr"/>
        <c:lblOffset val="100"/>
        <c:noMultiLvlLbl val="0"/>
      </c:catAx>
      <c:valAx>
        <c:axId val="275724160"/>
        <c:scaling>
          <c:orientation val="minMax"/>
          <c:max val="7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2624"/>
        <c:crosses val="autoZero"/>
        <c:crossBetween val="between"/>
        <c:majorUnit val="1"/>
        <c:minorUnit val="0.2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1997 - 2018</a:t>
            </a:r>
          </a:p>
        </c:rich>
      </c:tx>
      <c:overlay val="0"/>
      <c:spPr>
        <a:prstGeom prst="rect">
          <a:avLst/>
        </a:prstGeom>
        <a:noFill/>
        <a:ln w="25400">
          <a:noFill/>
          <a:beve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1"/>
          <c:order val="0"/>
          <c:tx>
            <c:strRef>
              <c:f>'Grafico 2  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'!$B$9:$B$30</c:f>
              <c:numCache>
                <c:formatCode>#,##0.00</c:formatCode>
                <c:ptCount val="22"/>
                <c:pt idx="0">
                  <c:v>5.556</c:v>
                </c:pt>
                <c:pt idx="1">
                  <c:v>5.2140000000000004</c:v>
                </c:pt>
                <c:pt idx="2">
                  <c:v>4.8899999999999997</c:v>
                </c:pt>
                <c:pt idx="3">
                  <c:v>4.2699999999999996</c:v>
                </c:pt>
                <c:pt idx="4">
                  <c:v>4.4029999999999996</c:v>
                </c:pt>
                <c:pt idx="5">
                  <c:v>4.0540000000000003</c:v>
                </c:pt>
                <c:pt idx="6">
                  <c:v>3.718</c:v>
                </c:pt>
                <c:pt idx="7">
                  <c:v>3.7010000000000001</c:v>
                </c:pt>
                <c:pt idx="8">
                  <c:v>3.694</c:v>
                </c:pt>
                <c:pt idx="9">
                  <c:v>3.4620000000000002</c:v>
                </c:pt>
                <c:pt idx="10">
                  <c:v>3.343</c:v>
                </c:pt>
                <c:pt idx="11">
                  <c:v>3.3410000000000002</c:v>
                </c:pt>
                <c:pt idx="12">
                  <c:v>3.476</c:v>
                </c:pt>
                <c:pt idx="13">
                  <c:v>3.21</c:v>
                </c:pt>
                <c:pt idx="14">
                  <c:v>3.09</c:v>
                </c:pt>
                <c:pt idx="15">
                  <c:v>3.2</c:v>
                </c:pt>
                <c:pt idx="16">
                  <c:v>2.96</c:v>
                </c:pt>
                <c:pt idx="17">
                  <c:v>2.78</c:v>
                </c:pt>
                <c:pt idx="18">
                  <c:v>2.9</c:v>
                </c:pt>
                <c:pt idx="19">
                  <c:v>2.81</c:v>
                </c:pt>
                <c:pt idx="20">
                  <c:v>2.75</c:v>
                </c:pt>
                <c:pt idx="21" formatCode="0.00">
                  <c:v>2.879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E-472E-BE8B-B1A540F8AAB6}"/>
            </c:ext>
          </c:extLst>
        </c:ser>
        <c:ser>
          <c:idx val="2"/>
          <c:order val="1"/>
          <c:tx>
            <c:strRef>
              <c:f>'Grafico 2  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prstGeom prst="rect">
              <a:avLst/>
            </a:prstGeom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'!$C$9:$C$30</c:f>
              <c:numCache>
                <c:formatCode>#,##0.00</c:formatCode>
                <c:ptCount val="22"/>
                <c:pt idx="0">
                  <c:v>4.2309999999999999</c:v>
                </c:pt>
                <c:pt idx="1">
                  <c:v>3.8850000000000002</c:v>
                </c:pt>
                <c:pt idx="2">
                  <c:v>3.601</c:v>
                </c:pt>
                <c:pt idx="3">
                  <c:v>3.1420000000000003</c:v>
                </c:pt>
                <c:pt idx="4">
                  <c:v>3.286</c:v>
                </c:pt>
                <c:pt idx="5">
                  <c:v>2.98</c:v>
                </c:pt>
                <c:pt idx="6">
                  <c:v>2.68</c:v>
                </c:pt>
                <c:pt idx="7">
                  <c:v>2.7060000000000004</c:v>
                </c:pt>
                <c:pt idx="8">
                  <c:v>2.681</c:v>
                </c:pt>
                <c:pt idx="9">
                  <c:v>2.528</c:v>
                </c:pt>
                <c:pt idx="10">
                  <c:v>2.3809999999999998</c:v>
                </c:pt>
                <c:pt idx="11">
                  <c:v>2.4129999999999998</c:v>
                </c:pt>
                <c:pt idx="12">
                  <c:v>2.5419999999999998</c:v>
                </c:pt>
                <c:pt idx="13">
                  <c:v>2.33</c:v>
                </c:pt>
                <c:pt idx="14">
                  <c:v>2.21</c:v>
                </c:pt>
                <c:pt idx="15">
                  <c:v>2.29</c:v>
                </c:pt>
                <c:pt idx="16">
                  <c:v>2.19</c:v>
                </c:pt>
                <c:pt idx="17">
                  <c:v>2.0099999999999998</c:v>
                </c:pt>
                <c:pt idx="18">
                  <c:v>2.0099999999999998</c:v>
                </c:pt>
                <c:pt idx="19">
                  <c:v>2.02</c:v>
                </c:pt>
                <c:pt idx="20">
                  <c:v>1.97</c:v>
                </c:pt>
                <c:pt idx="21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E-472E-BE8B-B1A540F8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016384"/>
        <c:axId val="260030464"/>
      </c:lineChart>
      <c:catAx>
        <c:axId val="260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30464"/>
        <c:crosses val="autoZero"/>
        <c:auto val="1"/>
        <c:lblAlgn val="ctr"/>
        <c:lblOffset val="100"/>
        <c:noMultiLvlLbl val="0"/>
      </c:catAx>
      <c:valAx>
        <c:axId val="260030464"/>
        <c:scaling>
          <c:orientation val="minMax"/>
          <c:max val="9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16384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34139784946236557"/>
          <c:h val="8.2008210512147517E-2"/>
        </c:manualLayout>
      </c:layout>
      <c:overlay val="0"/>
      <c:txPr>
        <a:bodyPr/>
        <a:lstStyle/>
        <a:p>
          <a:pPr>
            <a:defRPr sz="85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2017 - 2019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20'!$I$4:$I$5</c:f>
              <c:strCache>
                <c:ptCount val="2"/>
                <c:pt idx="0">
                  <c:v>2017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36.294608959757028</c:v>
                </c:pt>
                <c:pt idx="1">
                  <c:v>5.6947608200455582</c:v>
                </c:pt>
                <c:pt idx="2">
                  <c:v>39.028094153378888</c:v>
                </c:pt>
                <c:pt idx="3">
                  <c:v>18.982536066818529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D70-A824-7F7401D8BE94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2"/>
                <c:pt idx="0">
                  <c:v>2018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41.89895470383275</c:v>
                </c:pt>
                <c:pt idx="1">
                  <c:v>4.9000000000000004</c:v>
                </c:pt>
                <c:pt idx="2">
                  <c:v>34.700000000000003</c:v>
                </c:pt>
                <c:pt idx="3">
                  <c:v>18.554006968641115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4-4D70-A824-7F7401D8BE94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2"/>
                <c:pt idx="0">
                  <c:v>2019</c:v>
                </c:pt>
              </c:strCache>
            </c:strRef>
          </c:tx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41.095890410958901</c:v>
                </c:pt>
                <c:pt idx="1">
                  <c:v>4.7488584474885842</c:v>
                </c:pt>
                <c:pt idx="2">
                  <c:v>33.698630136986303</c:v>
                </c:pt>
                <c:pt idx="3">
                  <c:v>20.456621004566212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4-4D70-A824-7F7401D8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896960"/>
        <c:axId val="275902848"/>
      </c:barChart>
      <c:catAx>
        <c:axId val="2758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89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7.63334735829777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2017 – 2019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21'!$F$4:$F$5</c:f>
              <c:strCache>
                <c:ptCount val="2"/>
                <c:pt idx="0">
                  <c:v>2017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0.43190540400373406</c:v>
                </c:pt>
                <c:pt idx="1">
                  <c:v>0.350378591432424</c:v>
                </c:pt>
                <c:pt idx="2">
                  <c:v>4.2630432527746086E-2</c:v>
                </c:pt>
                <c:pt idx="3">
                  <c:v>4.4601182449953321E-3</c:v>
                </c:pt>
                <c:pt idx="4">
                  <c:v>8.1008194170729173E-2</c:v>
                </c:pt>
                <c:pt idx="5">
                  <c:v>8.9617259620371328E-2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81-906F-BC966B8EC12C}"/>
            </c:ext>
          </c:extLst>
        </c:ser>
        <c:ser>
          <c:idx val="2"/>
          <c:order val="1"/>
          <c:tx>
            <c:strRef>
              <c:f>'Grafico 21'!$G$4:$G$5</c:f>
              <c:strCache>
                <c:ptCount val="2"/>
                <c:pt idx="0">
                  <c:v>2018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0.43769272628333034</c:v>
                </c:pt>
                <c:pt idx="1">
                  <c:v>0.35488844549247234</c:v>
                </c:pt>
                <c:pt idx="2">
                  <c:v>4.2082350807183019E-2</c:v>
                </c:pt>
                <c:pt idx="3">
                  <c:v>6.4393252312715402E-3</c:v>
                </c:pt>
                <c:pt idx="4">
                  <c:v>5.8044621803011065E-2</c:v>
                </c:pt>
                <c:pt idx="5">
                  <c:v>0.10085253038273173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E-4E81-906F-BC966B8EC12C}"/>
            </c:ext>
          </c:extLst>
        </c:ser>
        <c:ser>
          <c:idx val="1"/>
          <c:order val="2"/>
          <c:tx>
            <c:strRef>
              <c:f>'Grafico 21'!$H$4:$H$5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0.41220834315342919</c:v>
                </c:pt>
                <c:pt idx="1">
                  <c:v>0.32775551889386439</c:v>
                </c:pt>
                <c:pt idx="2">
                  <c:v>9.8358079974860554E-2</c:v>
                </c:pt>
                <c:pt idx="3">
                  <c:v>5.7349359729750964E-3</c:v>
                </c:pt>
                <c:pt idx="4">
                  <c:v>5.8292088930787966E-2</c:v>
                </c:pt>
                <c:pt idx="5">
                  <c:v>9.7651033074082808E-2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E-4E81-906F-BC966B8E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313600"/>
        <c:axId val="276315136"/>
      </c:barChart>
      <c:catAx>
        <c:axId val="276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5136"/>
        <c:crosses val="autoZero"/>
        <c:auto val="1"/>
        <c:lblAlgn val="ctr"/>
        <c:lblOffset val="100"/>
        <c:noMultiLvlLbl val="0"/>
      </c:catAx>
      <c:valAx>
        <c:axId val="276315136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360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2019</a:t>
            </a:r>
            <a:endParaRPr lang="it-IT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  <a:beve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26.358884735504962</c:v>
                </c:pt>
                <c:pt idx="1">
                  <c:v>13.521422291265486</c:v>
                </c:pt>
                <c:pt idx="2">
                  <c:v>3.8664228576360231</c:v>
                </c:pt>
                <c:pt idx="3">
                  <c:v>24.581290353900677</c:v>
                </c:pt>
                <c:pt idx="4">
                  <c:v>6.8881445161847115</c:v>
                </c:pt>
                <c:pt idx="5">
                  <c:v>1.1772416136705666</c:v>
                </c:pt>
                <c:pt idx="6">
                  <c:v>12.785679995253277</c:v>
                </c:pt>
                <c:pt idx="7">
                  <c:v>2.3113311865193027</c:v>
                </c:pt>
                <c:pt idx="8">
                  <c:v>1.3123614414939235</c:v>
                </c:pt>
                <c:pt idx="9">
                  <c:v>1.6435533548014736</c:v>
                </c:pt>
                <c:pt idx="10">
                  <c:v>0.50892438144246488</c:v>
                </c:pt>
                <c:pt idx="11">
                  <c:v>5.0447432723271355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1202560"/>
        <c:axId val="291204096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prstGeom prst="rect">
              <a:avLst/>
            </a:prstGeom>
            <a:ln w="28575" cap="rnd">
              <a:noFill/>
              <a:round/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rgbClr val="972828"/>
              </a:solidFill>
              <a:ln w="9525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  <a:miter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12.395890887510999</c:v>
                </c:pt>
                <c:pt idx="1">
                  <c:v>27.537648349456468</c:v>
                </c:pt>
                <c:pt idx="2">
                  <c:v>100</c:v>
                </c:pt>
                <c:pt idx="3">
                  <c:v>2.4543848677353171</c:v>
                </c:pt>
                <c:pt idx="4">
                  <c:v>7.0321064996084575</c:v>
                </c:pt>
                <c:pt idx="5">
                  <c:v>100</c:v>
                </c:pt>
                <c:pt idx="6">
                  <c:v>84.725884363068744</c:v>
                </c:pt>
                <c:pt idx="7">
                  <c:v>93.057176196032671</c:v>
                </c:pt>
                <c:pt idx="8">
                  <c:v>89.621866009042336</c:v>
                </c:pt>
                <c:pt idx="9">
                  <c:v>83.032490974729242</c:v>
                </c:pt>
                <c:pt idx="10">
                  <c:v>72.549019607843135</c:v>
                </c:pt>
                <c:pt idx="11">
                  <c:v>43.651430098904036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11520"/>
        <c:axId val="291209984"/>
      </c:lineChart>
      <c:catAx>
        <c:axId val="2912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4096"/>
        <c:crosses val="autoZero"/>
        <c:auto val="1"/>
        <c:lblAlgn val="ctr"/>
        <c:lblOffset val="100"/>
        <c:noMultiLvlLbl val="0"/>
      </c:catAx>
      <c:valAx>
        <c:axId val="29120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2560"/>
        <c:crosses val="autoZero"/>
        <c:crossBetween val="between"/>
      </c:valAx>
      <c:valAx>
        <c:axId val="2912099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11520"/>
        <c:crosses val="max"/>
        <c:crossBetween val="between"/>
      </c:valAx>
      <c:catAx>
        <c:axId val="2912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209984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bg2"/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2019  </a:t>
            </a:r>
          </a:p>
        </c:rich>
      </c:tx>
      <c:layout>
        <c:manualLayout>
          <c:xMode val="edge"/>
          <c:yMode val="edge"/>
          <c:x val="0.17222538435038803"/>
          <c:y val="1.9006967233174091E-2"/>
        </c:manualLayout>
      </c:layout>
      <c:overlay val="1"/>
      <c:spPr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15-4D03-BA02-2675EB82DA5A}"/>
                </c:ext>
              </c:extLst>
            </c:dLbl>
            <c:dLbl>
              <c:idx val="11"/>
              <c:layout>
                <c:manualLayout>
                  <c:x val="-3.0527644977531881E-2"/>
                  <c:y val="5.886770063688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26.358884735504962</c:v>
                </c:pt>
                <c:pt idx="1">
                  <c:v>13.521422291265486</c:v>
                </c:pt>
                <c:pt idx="2">
                  <c:v>3.8664228576360231</c:v>
                </c:pt>
                <c:pt idx="3">
                  <c:v>24.581290353900677</c:v>
                </c:pt>
                <c:pt idx="4">
                  <c:v>6.8881445161847115</c:v>
                </c:pt>
                <c:pt idx="5">
                  <c:v>1.1772416136705666</c:v>
                </c:pt>
                <c:pt idx="6">
                  <c:v>12.785679995253277</c:v>
                </c:pt>
                <c:pt idx="7">
                  <c:v>2.3113311865193027</c:v>
                </c:pt>
                <c:pt idx="8">
                  <c:v>1.3123614414939235</c:v>
                </c:pt>
                <c:pt idx="9">
                  <c:v>1.6435533548014736</c:v>
                </c:pt>
                <c:pt idx="10">
                  <c:v>0.50892438144246488</c:v>
                </c:pt>
                <c:pt idx="11">
                  <c:v>5.0447432723271355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429824"/>
        <c:axId val="294431360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5-4D03-BA02-2675EB82DA5A}"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5-4D03-BA02-2675EB82DA5A}"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15-4D03-BA02-2675EB82DA5A}"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15-4D03-BA02-2675EB82DA5A}"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15-4D03-BA02-2675EB82DA5A}"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15-4D03-BA02-2675EB82DA5A}"/>
                </c:ext>
              </c:extLst>
            </c:dLbl>
            <c:dLbl>
              <c:idx val="6"/>
              <c:layout>
                <c:manualLayout>
                  <c:x val="4.4083665230277506E-2"/>
                  <c:y val="8.2998289209040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5-4D03-BA02-2675EB82DA5A}"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15-4D03-BA02-2675EB82DA5A}"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15-4D03-BA02-2675EB82DA5A}"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15-4D03-BA02-2675EB82DA5A}"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15-4D03-BA02-2675EB82DA5A}"/>
                </c:ext>
              </c:extLst>
            </c:dLbl>
            <c:dLbl>
              <c:idx val="11"/>
              <c:layout>
                <c:manualLayout>
                  <c:x val="-2.9813477733859409E-2"/>
                  <c:y val="2.2210582589375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22-23'!$E$5:$E$16</c:f>
              <c:numCache>
                <c:formatCode>0.0</c:formatCode>
                <c:ptCount val="12"/>
                <c:pt idx="0">
                  <c:v>3.2674185909779871</c:v>
                </c:pt>
                <c:pt idx="1">
                  <c:v>3.7234817224137093</c:v>
                </c:pt>
                <c:pt idx="2">
                  <c:v>3.8664228576360231</c:v>
                </c:pt>
                <c:pt idx="3">
                  <c:v>0.6033194707402193</c:v>
                </c:pt>
                <c:pt idx="4">
                  <c:v>0.48438165822504864</c:v>
                </c:pt>
                <c:pt idx="5">
                  <c:v>1.1772416136705666</c:v>
                </c:pt>
                <c:pt idx="6">
                  <c:v>10.832780447810304</c:v>
                </c:pt>
                <c:pt idx="7">
                  <c:v>2.1508595347131196</c:v>
                </c:pt>
                <c:pt idx="8">
                  <c:v>1.1761628126500208</c:v>
                </c:pt>
                <c:pt idx="9">
                  <c:v>1.3646832909903932</c:v>
                </c:pt>
                <c:pt idx="10">
                  <c:v>0.36921964928178819</c:v>
                </c:pt>
                <c:pt idx="11">
                  <c:v>2.2021025831890437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94127488"/>
        <c:axId val="294125952"/>
      </c:barChart>
      <c:catAx>
        <c:axId val="29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31360"/>
        <c:crosses val="autoZero"/>
        <c:auto val="1"/>
        <c:lblAlgn val="ctr"/>
        <c:lblOffset val="100"/>
        <c:noMultiLvlLbl val="0"/>
      </c:catAx>
      <c:valAx>
        <c:axId val="2944313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noFill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29824"/>
        <c:crosses val="autoZero"/>
        <c:crossBetween val="between"/>
      </c:valAx>
      <c:valAx>
        <c:axId val="294125952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127488"/>
        <c:crosses val="max"/>
        <c:crossBetween val="between"/>
      </c:valAx>
      <c:catAx>
        <c:axId val="29412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4125952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2019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8.0500000000000007</c:v>
                </c:pt>
                <c:pt idx="1">
                  <c:v>21.950000000000003</c:v>
                </c:pt>
                <c:pt idx="2">
                  <c:v>100</c:v>
                </c:pt>
                <c:pt idx="3">
                  <c:v>1.65</c:v>
                </c:pt>
                <c:pt idx="4">
                  <c:v>5.1749999999999998</c:v>
                </c:pt>
                <c:pt idx="5">
                  <c:v>100</c:v>
                </c:pt>
                <c:pt idx="6">
                  <c:v>73.800000000000011</c:v>
                </c:pt>
                <c:pt idx="7">
                  <c:v>93.424999999999997</c:v>
                </c:pt>
                <c:pt idx="8">
                  <c:v>86.724999999999994</c:v>
                </c:pt>
                <c:pt idx="9">
                  <c:v>79.024999999999991</c:v>
                </c:pt>
                <c:pt idx="10">
                  <c:v>64.125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1-43FD-BA15-5C3AC82AD830}"/>
            </c:ext>
          </c:extLst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4.5999999999999996</c:v>
                </c:pt>
                <c:pt idx="1">
                  <c:v>16.399999999999999</c:v>
                </c:pt>
                <c:pt idx="2">
                  <c:v>100</c:v>
                </c:pt>
                <c:pt idx="3">
                  <c:v>0.9</c:v>
                </c:pt>
                <c:pt idx="4">
                  <c:v>3.2</c:v>
                </c:pt>
                <c:pt idx="5">
                  <c:v>100</c:v>
                </c:pt>
                <c:pt idx="6">
                  <c:v>59</c:v>
                </c:pt>
                <c:pt idx="7">
                  <c:v>63.2</c:v>
                </c:pt>
                <c:pt idx="8">
                  <c:v>66.7</c:v>
                </c:pt>
                <c:pt idx="9">
                  <c:v>62.6</c:v>
                </c:pt>
                <c:pt idx="10">
                  <c:v>50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1-43FD-BA15-5C3AC82AD830}"/>
            </c:ext>
          </c:extLst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diamond"/>
            <c:size val="6"/>
            <c:spPr>
              <a:prstGeom prst="rect">
                <a:avLst/>
              </a:prstGeom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1-43FD-BA15-5C3AC82AD830}"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1-43FD-BA15-5C3AC82AD830}"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1-43FD-BA15-5C3AC82AD830}"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1-43FD-BA15-5C3AC82AD830}"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1-43FD-BA15-5C3AC82AD830}"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1-43FD-BA15-5C3AC82AD830}"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71-43FD-BA15-5C3AC82AD830}"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1-43FD-BA15-5C3AC82AD830}"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71-43FD-BA15-5C3AC82AD830}"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71-43FD-BA15-5C3AC82AD830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10.45</c:v>
                </c:pt>
                <c:pt idx="1">
                  <c:v>26</c:v>
                </c:pt>
                <c:pt idx="2">
                  <c:v>100</c:v>
                </c:pt>
                <c:pt idx="3">
                  <c:v>2.0499999999999998</c:v>
                </c:pt>
                <c:pt idx="4">
                  <c:v>6.6999999999999993</c:v>
                </c:pt>
                <c:pt idx="5">
                  <c:v>100</c:v>
                </c:pt>
                <c:pt idx="6">
                  <c:v>79.199999999999989</c:v>
                </c:pt>
                <c:pt idx="7">
                  <c:v>96.6</c:v>
                </c:pt>
                <c:pt idx="8">
                  <c:v>93.9</c:v>
                </c:pt>
                <c:pt idx="9">
                  <c:v>84.25</c:v>
                </c:pt>
                <c:pt idx="10">
                  <c:v>76.2</c:v>
                </c:pt>
                <c:pt idx="11">
                  <c:v>42.599999999999994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71-43FD-BA15-5C3AC82AD830}"/>
            </c:ext>
          </c:extLst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22.1</c:v>
                </c:pt>
                <c:pt idx="1">
                  <c:v>51.5</c:v>
                </c:pt>
                <c:pt idx="2">
                  <c:v>100</c:v>
                </c:pt>
                <c:pt idx="3">
                  <c:v>5.2</c:v>
                </c:pt>
                <c:pt idx="4">
                  <c:v>34.5</c:v>
                </c:pt>
                <c:pt idx="5">
                  <c:v>100</c:v>
                </c:pt>
                <c:pt idx="6">
                  <c:v>97.3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071-43FD-BA15-5C3AC82AD830}"/>
            </c:ext>
          </c:extLst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14.35</c:v>
                </c:pt>
                <c:pt idx="1">
                  <c:v>31.2</c:v>
                </c:pt>
                <c:pt idx="2">
                  <c:v>100</c:v>
                </c:pt>
                <c:pt idx="3">
                  <c:v>3.2750000000000004</c:v>
                </c:pt>
                <c:pt idx="4">
                  <c:v>7.1499999999999995</c:v>
                </c:pt>
                <c:pt idx="5">
                  <c:v>100</c:v>
                </c:pt>
                <c:pt idx="6">
                  <c:v>94.35</c:v>
                </c:pt>
                <c:pt idx="7">
                  <c:v>97.625</c:v>
                </c:pt>
                <c:pt idx="8">
                  <c:v>95.325000000000003</c:v>
                </c:pt>
                <c:pt idx="9">
                  <c:v>89.674999999999997</c:v>
                </c:pt>
                <c:pt idx="10">
                  <c:v>85.474999999999994</c:v>
                </c:pt>
                <c:pt idx="11">
                  <c:v>51.825000000000003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071-43FD-BA15-5C3AC82A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prstGeom prst="rect">
              <a:avLst/>
            </a:prstGeom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gapWidth val="150"/>
          <c:upBars>
            <c:spPr>
              <a:prstGeom prst="rect">
                <a:avLst/>
              </a:prstGeom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</c:upBars>
          <c:downBars>
            <c:spPr>
              <a:prstGeom prst="rect">
                <a:avLst/>
              </a:prstGeom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ownBars>
        </c:upDownBars>
        <c:smooth val="0"/>
        <c:axId val="291074432"/>
        <c:axId val="291075968"/>
      </c:lineChart>
      <c:catAx>
        <c:axId val="291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5968"/>
        <c:scaling>
          <c:orientation val="minMax"/>
          <c:max val="10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4432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2019</a:t>
            </a:r>
          </a:p>
        </c:rich>
      </c:tx>
      <c:layout>
        <c:manualLayout>
          <c:xMode val="edge"/>
          <c:yMode val="edge"/>
          <c:x val="0.112264629711983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0.22222222222222221</c:v>
                </c:pt>
                <c:pt idx="1">
                  <c:v>0</c:v>
                </c:pt>
                <c:pt idx="2">
                  <c:v>0.10169491525423729</c:v>
                </c:pt>
                <c:pt idx="3">
                  <c:v>0.2</c:v>
                </c:pt>
                <c:pt idx="4">
                  <c:v>0.5</c:v>
                </c:pt>
                <c:pt idx="5">
                  <c:v>0.22222222222222221</c:v>
                </c:pt>
                <c:pt idx="6">
                  <c:v>0.36363636363636365</c:v>
                </c:pt>
                <c:pt idx="7">
                  <c:v>0.27272727272727271</c:v>
                </c:pt>
                <c:pt idx="8">
                  <c:v>0.21739130434782608</c:v>
                </c:pt>
                <c:pt idx="9">
                  <c:v>0.24</c:v>
                </c:pt>
                <c:pt idx="10">
                  <c:v>0.5</c:v>
                </c:pt>
                <c:pt idx="11">
                  <c:v>0.16666666666666666</c:v>
                </c:pt>
                <c:pt idx="12">
                  <c:v>0.35135135135135137</c:v>
                </c:pt>
                <c:pt idx="13">
                  <c:v>0.1111111111111111</c:v>
                </c:pt>
                <c:pt idx="14">
                  <c:v>0.66666666666666663</c:v>
                </c:pt>
                <c:pt idx="15">
                  <c:v>0.20370370370370369</c:v>
                </c:pt>
                <c:pt idx="16">
                  <c:v>7.407407407407407E-2</c:v>
                </c:pt>
                <c:pt idx="17">
                  <c:v>0.6</c:v>
                </c:pt>
                <c:pt idx="18">
                  <c:v>0.23076923076923078</c:v>
                </c:pt>
                <c:pt idx="19">
                  <c:v>0.32</c:v>
                </c:pt>
                <c:pt idx="20">
                  <c:v>0.46153846153846156</c:v>
                </c:pt>
                <c:pt idx="21">
                  <c:v>0.24018475750577367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A-4911-BECF-29449D02CCE3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0.29629629629629628</c:v>
                </c:pt>
                <c:pt idx="1">
                  <c:v>0</c:v>
                </c:pt>
                <c:pt idx="2">
                  <c:v>0.32203389830508472</c:v>
                </c:pt>
                <c:pt idx="3">
                  <c:v>0</c:v>
                </c:pt>
                <c:pt idx="4">
                  <c:v>0</c:v>
                </c:pt>
                <c:pt idx="5">
                  <c:v>0.30555555555555558</c:v>
                </c:pt>
                <c:pt idx="6">
                  <c:v>0.27272727272727271</c:v>
                </c:pt>
                <c:pt idx="7">
                  <c:v>0.36363636363636365</c:v>
                </c:pt>
                <c:pt idx="8">
                  <c:v>0.13043478260869565</c:v>
                </c:pt>
                <c:pt idx="9">
                  <c:v>0.16</c:v>
                </c:pt>
                <c:pt idx="10">
                  <c:v>0.125</c:v>
                </c:pt>
                <c:pt idx="11">
                  <c:v>0.5</c:v>
                </c:pt>
                <c:pt idx="12">
                  <c:v>0.16216216216216217</c:v>
                </c:pt>
                <c:pt idx="13">
                  <c:v>0.33333333333333331</c:v>
                </c:pt>
                <c:pt idx="14">
                  <c:v>0</c:v>
                </c:pt>
                <c:pt idx="15">
                  <c:v>0.31481481481481483</c:v>
                </c:pt>
                <c:pt idx="16">
                  <c:v>0.44444444444444442</c:v>
                </c:pt>
                <c:pt idx="17">
                  <c:v>0</c:v>
                </c:pt>
                <c:pt idx="18">
                  <c:v>0.23076923076923078</c:v>
                </c:pt>
                <c:pt idx="19">
                  <c:v>0.3</c:v>
                </c:pt>
                <c:pt idx="20">
                  <c:v>0.15384615384615385</c:v>
                </c:pt>
                <c:pt idx="21">
                  <c:v>0.2702078521939954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A-4911-BECF-29449D02CCE3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0.18518518518518517</c:v>
                </c:pt>
                <c:pt idx="1">
                  <c:v>1</c:v>
                </c:pt>
                <c:pt idx="2">
                  <c:v>0.11864406779661017</c:v>
                </c:pt>
                <c:pt idx="3">
                  <c:v>0.2</c:v>
                </c:pt>
                <c:pt idx="4">
                  <c:v>0</c:v>
                </c:pt>
                <c:pt idx="5">
                  <c:v>0.19444444444444445</c:v>
                </c:pt>
                <c:pt idx="6">
                  <c:v>9.0909090909090912E-2</c:v>
                </c:pt>
                <c:pt idx="7">
                  <c:v>0.18181818181818182</c:v>
                </c:pt>
                <c:pt idx="8">
                  <c:v>0.13043478260869565</c:v>
                </c:pt>
                <c:pt idx="9">
                  <c:v>0.2</c:v>
                </c:pt>
                <c:pt idx="10">
                  <c:v>0.125</c:v>
                </c:pt>
                <c:pt idx="11">
                  <c:v>0.16666666666666666</c:v>
                </c:pt>
                <c:pt idx="12">
                  <c:v>2.7027027027027029E-2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0.1111111111111111</c:v>
                </c:pt>
                <c:pt idx="16">
                  <c:v>0.1111111111111111</c:v>
                </c:pt>
                <c:pt idx="17">
                  <c:v>0.2</c:v>
                </c:pt>
                <c:pt idx="18">
                  <c:v>0.23076923076923078</c:v>
                </c:pt>
                <c:pt idx="19">
                  <c:v>0.08</c:v>
                </c:pt>
                <c:pt idx="20">
                  <c:v>0.15384615384615385</c:v>
                </c:pt>
                <c:pt idx="21">
                  <c:v>0.13625866050808313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A-4911-BECF-29449D02CCE3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0.25925925925925924</c:v>
                </c:pt>
                <c:pt idx="1">
                  <c:v>0</c:v>
                </c:pt>
                <c:pt idx="2">
                  <c:v>0.3559322033898305</c:v>
                </c:pt>
                <c:pt idx="3">
                  <c:v>0.6</c:v>
                </c:pt>
                <c:pt idx="4">
                  <c:v>0.5</c:v>
                </c:pt>
                <c:pt idx="5">
                  <c:v>0.22222222222222221</c:v>
                </c:pt>
                <c:pt idx="6">
                  <c:v>0.27272727272727271</c:v>
                </c:pt>
                <c:pt idx="7">
                  <c:v>0.18181818181818182</c:v>
                </c:pt>
                <c:pt idx="8">
                  <c:v>0.30434782608695654</c:v>
                </c:pt>
                <c:pt idx="9">
                  <c:v>0.36</c:v>
                </c:pt>
                <c:pt idx="10">
                  <c:v>0.25</c:v>
                </c:pt>
                <c:pt idx="11">
                  <c:v>0.16666666666666666</c:v>
                </c:pt>
                <c:pt idx="12">
                  <c:v>0.3783783783783784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0.37037037037037035</c:v>
                </c:pt>
                <c:pt idx="16">
                  <c:v>0.37037037037037035</c:v>
                </c:pt>
                <c:pt idx="17">
                  <c:v>0.2</c:v>
                </c:pt>
                <c:pt idx="18">
                  <c:v>0.30769230769230771</c:v>
                </c:pt>
                <c:pt idx="19">
                  <c:v>0.3</c:v>
                </c:pt>
                <c:pt idx="20">
                  <c:v>0.23076923076923078</c:v>
                </c:pt>
                <c:pt idx="21">
                  <c:v>0.31177829099307158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CA-4911-BECF-29449D02CCE3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3.7037037037037035E-2</c:v>
                </c:pt>
                <c:pt idx="1">
                  <c:v>0</c:v>
                </c:pt>
                <c:pt idx="2">
                  <c:v>0.10169491525423729</c:v>
                </c:pt>
                <c:pt idx="3">
                  <c:v>0</c:v>
                </c:pt>
                <c:pt idx="4">
                  <c:v>0</c:v>
                </c:pt>
                <c:pt idx="5">
                  <c:v>5.5555555555555552E-2</c:v>
                </c:pt>
                <c:pt idx="6">
                  <c:v>0</c:v>
                </c:pt>
                <c:pt idx="7">
                  <c:v>0</c:v>
                </c:pt>
                <c:pt idx="8">
                  <c:v>0.21739130434782608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>
                  <c:v>8.1081081081081086E-2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4.1570438799076209E-2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CA-4911-BECF-29449D02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965120"/>
        <c:axId val="264971008"/>
      </c:barChart>
      <c:catAx>
        <c:axId val="264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71008"/>
        <c:crosses val="autoZero"/>
        <c:auto val="1"/>
        <c:lblAlgn val="ctr"/>
        <c:lblOffset val="100"/>
        <c:noMultiLvlLbl val="0"/>
      </c:catAx>
      <c:valAx>
        <c:axId val="264971008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6512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2019 </a:t>
            </a:r>
          </a:p>
        </c:rich>
      </c:tx>
      <c:layout>
        <c:manualLayout>
          <c:xMode val="edge"/>
          <c:yMode val="edge"/>
          <c:x val="0.11715069324997036"/>
          <c:y val="1.6508992886945644E-4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6.156161668073859E-2</c:v>
                </c:pt>
                <c:pt idx="1">
                  <c:v>0</c:v>
                </c:pt>
                <c:pt idx="2">
                  <c:v>3.4160507590459278E-2</c:v>
                </c:pt>
                <c:pt idx="3">
                  <c:v>7.2474942174248269E-2</c:v>
                </c:pt>
                <c:pt idx="4">
                  <c:v>0.13534591194968554</c:v>
                </c:pt>
                <c:pt idx="5">
                  <c:v>4.6408603464605423E-2</c:v>
                </c:pt>
                <c:pt idx="6">
                  <c:v>0.12663699936427208</c:v>
                </c:pt>
                <c:pt idx="7">
                  <c:v>0.1727066140413826</c:v>
                </c:pt>
                <c:pt idx="8">
                  <c:v>5.455131303367166E-2</c:v>
                </c:pt>
                <c:pt idx="9">
                  <c:v>5.6644511239998308E-2</c:v>
                </c:pt>
                <c:pt idx="10">
                  <c:v>0.27293882978723405</c:v>
                </c:pt>
                <c:pt idx="11">
                  <c:v>5.7118408385923629E-2</c:v>
                </c:pt>
                <c:pt idx="12">
                  <c:v>9.2867814736179916E-2</c:v>
                </c:pt>
                <c:pt idx="13">
                  <c:v>2.6353965183752416E-2</c:v>
                </c:pt>
                <c:pt idx="14">
                  <c:v>0.48444976076555024</c:v>
                </c:pt>
                <c:pt idx="15">
                  <c:v>7.4178463903657677E-2</c:v>
                </c:pt>
                <c:pt idx="16">
                  <c:v>3.4973669874704919E-2</c:v>
                </c:pt>
                <c:pt idx="17">
                  <c:v>0.35329497907949792</c:v>
                </c:pt>
                <c:pt idx="18">
                  <c:v>5.0820707070707072E-2</c:v>
                </c:pt>
                <c:pt idx="19">
                  <c:v>0.10119329233033696</c:v>
                </c:pt>
                <c:pt idx="20">
                  <c:v>0.15534774985388661</c:v>
                </c:pt>
                <c:pt idx="21" formatCode="0.0%">
                  <c:v>7.3407977606717981E-2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672-AB48-673A1FD3DDCB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0.19162292133181602</c:v>
                </c:pt>
                <c:pt idx="1">
                  <c:v>0</c:v>
                </c:pt>
                <c:pt idx="2">
                  <c:v>0.16247574218588712</c:v>
                </c:pt>
                <c:pt idx="3">
                  <c:v>0</c:v>
                </c:pt>
                <c:pt idx="4">
                  <c:v>0</c:v>
                </c:pt>
                <c:pt idx="5">
                  <c:v>0.2141700528550915</c:v>
                </c:pt>
                <c:pt idx="6">
                  <c:v>0.2617927527018436</c:v>
                </c:pt>
                <c:pt idx="7">
                  <c:v>0.30534625044851094</c:v>
                </c:pt>
                <c:pt idx="8">
                  <c:v>6.0544546479780893E-2</c:v>
                </c:pt>
                <c:pt idx="9">
                  <c:v>0.10020744252995216</c:v>
                </c:pt>
                <c:pt idx="10">
                  <c:v>8.6103723404255317E-2</c:v>
                </c:pt>
                <c:pt idx="11">
                  <c:v>0.41587335543908438</c:v>
                </c:pt>
                <c:pt idx="12">
                  <c:v>9.4466724332258653E-2</c:v>
                </c:pt>
                <c:pt idx="13">
                  <c:v>0.22026112185686653</c:v>
                </c:pt>
                <c:pt idx="14">
                  <c:v>0</c:v>
                </c:pt>
                <c:pt idx="15">
                  <c:v>0.24258535647940555</c:v>
                </c:pt>
                <c:pt idx="16">
                  <c:v>0.29373524605048118</c:v>
                </c:pt>
                <c:pt idx="17">
                  <c:v>0</c:v>
                </c:pt>
                <c:pt idx="18">
                  <c:v>0.16185290404040403</c:v>
                </c:pt>
                <c:pt idx="19">
                  <c:v>0.23211375703096251</c:v>
                </c:pt>
                <c:pt idx="20">
                  <c:v>0.14097019286966686</c:v>
                </c:pt>
                <c:pt idx="21">
                  <c:v>0.17919934364518231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1-4672-AB48-673A1FD3DDCB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0.15693256488381485</c:v>
                </c:pt>
                <c:pt idx="1">
                  <c:v>1</c:v>
                </c:pt>
                <c:pt idx="2">
                  <c:v>8.3102798078643486E-2</c:v>
                </c:pt>
                <c:pt idx="3">
                  <c:v>0.16403238242097148</c:v>
                </c:pt>
                <c:pt idx="4">
                  <c:v>0</c:v>
                </c:pt>
                <c:pt idx="5">
                  <c:v>0.18526778894625889</c:v>
                </c:pt>
                <c:pt idx="6">
                  <c:v>0.10375079465988557</c:v>
                </c:pt>
                <c:pt idx="7">
                  <c:v>0.21181676832914723</c:v>
                </c:pt>
                <c:pt idx="8">
                  <c:v>8.7997422265184463E-2</c:v>
                </c:pt>
                <c:pt idx="9">
                  <c:v>0.19859447102154862</c:v>
                </c:pt>
                <c:pt idx="10">
                  <c:v>0.15275930851063829</c:v>
                </c:pt>
                <c:pt idx="11">
                  <c:v>0.18162370306984704</c:v>
                </c:pt>
                <c:pt idx="12">
                  <c:v>2.3406988021283846E-2</c:v>
                </c:pt>
                <c:pt idx="13">
                  <c:v>0.2999274661508704</c:v>
                </c:pt>
                <c:pt idx="14">
                  <c:v>0.51555023923444976</c:v>
                </c:pt>
                <c:pt idx="15">
                  <c:v>0.11186556487946533</c:v>
                </c:pt>
                <c:pt idx="16">
                  <c:v>8.7706555293263114E-2</c:v>
                </c:pt>
                <c:pt idx="17">
                  <c:v>0.2536610878661088</c:v>
                </c:pt>
                <c:pt idx="18">
                  <c:v>0.20304608585858586</c:v>
                </c:pt>
                <c:pt idx="19">
                  <c:v>9.099511118120171E-2</c:v>
                </c:pt>
                <c:pt idx="20">
                  <c:v>0.20222092343658679</c:v>
                </c:pt>
                <c:pt idx="21">
                  <c:v>0.12376390531116527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1-4672-AB48-673A1FD3DDCB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0.34367313975257885</c:v>
                </c:pt>
                <c:pt idx="1">
                  <c:v>0</c:v>
                </c:pt>
                <c:pt idx="2">
                  <c:v>0.43717742268466908</c:v>
                </c:pt>
                <c:pt idx="3">
                  <c:v>0.76349267540478027</c:v>
                </c:pt>
                <c:pt idx="4">
                  <c:v>0.86465408805031452</c:v>
                </c:pt>
                <c:pt idx="5">
                  <c:v>0.37059668204454493</c:v>
                </c:pt>
                <c:pt idx="6">
                  <c:v>0.50781945327399869</c:v>
                </c:pt>
                <c:pt idx="7">
                  <c:v>0.31013036718095921</c:v>
                </c:pt>
                <c:pt idx="8">
                  <c:v>0.36004511035927178</c:v>
                </c:pt>
                <c:pt idx="9">
                  <c:v>0.51153634477795185</c:v>
                </c:pt>
                <c:pt idx="10">
                  <c:v>0.48819813829787234</c:v>
                </c:pt>
                <c:pt idx="11">
                  <c:v>0.34538453310514494</c:v>
                </c:pt>
                <c:pt idx="12">
                  <c:v>0.50373515766297083</c:v>
                </c:pt>
                <c:pt idx="13">
                  <c:v>0.45345744680851063</c:v>
                </c:pt>
                <c:pt idx="14">
                  <c:v>0</c:v>
                </c:pt>
                <c:pt idx="15">
                  <c:v>0.57137061473747142</c:v>
                </c:pt>
                <c:pt idx="16">
                  <c:v>0.58358452878155076</c:v>
                </c:pt>
                <c:pt idx="17">
                  <c:v>0.39304393305439328</c:v>
                </c:pt>
                <c:pt idx="18">
                  <c:v>0.58428030303030298</c:v>
                </c:pt>
                <c:pt idx="19">
                  <c:v>0.57572412342953272</c:v>
                </c:pt>
                <c:pt idx="20">
                  <c:v>0.50146113383985969</c:v>
                </c:pt>
                <c:pt idx="21">
                  <c:v>0.47673077387128687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1-4672-AB48-673A1FD3DDCB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0.24620975735105172</c:v>
                </c:pt>
                <c:pt idx="1">
                  <c:v>0</c:v>
                </c:pt>
                <c:pt idx="2">
                  <c:v>0.28308352946034104</c:v>
                </c:pt>
                <c:pt idx="3">
                  <c:v>0</c:v>
                </c:pt>
                <c:pt idx="4">
                  <c:v>0</c:v>
                </c:pt>
                <c:pt idx="5">
                  <c:v>0.18355687268949925</c:v>
                </c:pt>
                <c:pt idx="6">
                  <c:v>0</c:v>
                </c:pt>
                <c:pt idx="7">
                  <c:v>0</c:v>
                </c:pt>
                <c:pt idx="8">
                  <c:v>0.43686160786209116</c:v>
                </c:pt>
                <c:pt idx="9">
                  <c:v>0.13301723043054908</c:v>
                </c:pt>
                <c:pt idx="10">
                  <c:v>0</c:v>
                </c:pt>
                <c:pt idx="11">
                  <c:v>0</c:v>
                </c:pt>
                <c:pt idx="12">
                  <c:v>0.28552331524730673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0.14689799956564756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1-4672-AB48-673A1FD3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867584"/>
        <c:axId val="262873472"/>
      </c:barChart>
      <c:catAx>
        <c:axId val="262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73472"/>
        <c:crosses val="autoZero"/>
        <c:auto val="1"/>
        <c:lblAlgn val="ctr"/>
        <c:lblOffset val="100"/>
        <c:noMultiLvlLbl val="0"/>
      </c:catAx>
      <c:valAx>
        <c:axId val="262873472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6758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prstGeom prst="rect">
              <a:avLst/>
            </a:prstGeom>
            <a:ln>
              <a:noFill/>
            </a:ln>
          </c:spPr>
          <c:explosion val="9"/>
          <c:dPt>
            <c:idx val="0"/>
            <c:bubble3D val="0"/>
            <c:spPr>
              <a:prstGeom prst="rect">
                <a:avLst/>
              </a:prstGeom>
              <a:solidFill>
                <a:srgbClr val="972828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1-DE11-42FB-8687-BAD68DAE79AD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E7CAC9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3-DE11-42FB-8687-BAD68DAE79AD}"/>
              </c:ext>
            </c:extLst>
          </c:dPt>
          <c:dPt>
            <c:idx val="2"/>
            <c:bubble3D val="0"/>
            <c:explosion val="7"/>
            <c:spPr>
              <a:prstGeom prst="rect">
                <a:avLst/>
              </a:prstGeom>
              <a:solidFill>
                <a:srgbClr val="B6CA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11-42FB-8687-BAD68DAE79AD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11-42FB-8687-BAD68DAE79AD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rgbClr val="6417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11-42FB-8687-BAD68DAE79AD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rgbClr val="BE477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11-42FB-8687-BAD68DAE79AD}"/>
              </c:ext>
            </c:extLst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11-42FB-8687-BAD68DAE79AD}"/>
                </c:ext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11-42FB-8687-BAD68DAE79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0.22053542278811622</c:v>
                </c:pt>
                <c:pt idx="1">
                  <c:v>0.21560328342894455</c:v>
                </c:pt>
                <c:pt idx="2">
                  <c:v>0.27619980411361411</c:v>
                </c:pt>
                <c:pt idx="3">
                  <c:v>7.799309733687794E-2</c:v>
                </c:pt>
                <c:pt idx="4">
                  <c:v>7.4273587985634994E-3</c:v>
                </c:pt>
                <c:pt idx="5">
                  <c:v>0.20224103353388367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11-42FB-8687-BAD68DAE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2019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0.9173807450854603</c:v>
                </c:pt>
                <c:pt idx="1">
                  <c:v>2.333086445878743</c:v>
                </c:pt>
                <c:pt idx="2">
                  <c:v>1.4664502164502164</c:v>
                </c:pt>
                <c:pt idx="3">
                  <c:v>1.0430743243243243</c:v>
                </c:pt>
                <c:pt idx="4">
                  <c:v>1.7499252168710739</c:v>
                </c:pt>
                <c:pt idx="5">
                  <c:v>0.67340067340067333</c:v>
                </c:pt>
                <c:pt idx="6">
                  <c:v>0.4325010091690214</c:v>
                </c:pt>
                <c:pt idx="7">
                  <c:v>0</c:v>
                </c:pt>
                <c:pt idx="8">
                  <c:v>1.0066090493136757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E-493F-8098-F7CA48336F7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24.367257786127787</c:v>
                </c:pt>
                <c:pt idx="1">
                  <c:v>33.615490424293725</c:v>
                </c:pt>
                <c:pt idx="2">
                  <c:v>50.995670995670991</c:v>
                </c:pt>
                <c:pt idx="3">
                  <c:v>42.985641891891888</c:v>
                </c:pt>
                <c:pt idx="4">
                  <c:v>33.02422973377206</c:v>
                </c:pt>
                <c:pt idx="5">
                  <c:v>40.235690235690235</c:v>
                </c:pt>
                <c:pt idx="6">
                  <c:v>44.103569574995674</c:v>
                </c:pt>
                <c:pt idx="7">
                  <c:v>7.1428571428571423</c:v>
                </c:pt>
                <c:pt idx="8">
                  <c:v>28.038831190839325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E-493F-8098-F7CA48336F7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63.475538040904858</c:v>
                </c:pt>
                <c:pt idx="1">
                  <c:v>56.639509046661729</c:v>
                </c:pt>
                <c:pt idx="2">
                  <c:v>43.057359307359306</c:v>
                </c:pt>
                <c:pt idx="3">
                  <c:v>48.095439189189186</c:v>
                </c:pt>
                <c:pt idx="4">
                  <c:v>54.217768471432848</c:v>
                </c:pt>
                <c:pt idx="5">
                  <c:v>52.188552188552187</c:v>
                </c:pt>
                <c:pt idx="6">
                  <c:v>50.452684389596911</c:v>
                </c:pt>
                <c:pt idx="7">
                  <c:v>73.80952380952381</c:v>
                </c:pt>
                <c:pt idx="8">
                  <c:v>60.655821047280121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E-493F-8098-F7CA48336F7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11.123126976126105</c:v>
                </c:pt>
                <c:pt idx="1">
                  <c:v>7.3801714104327578</c:v>
                </c:pt>
                <c:pt idx="2">
                  <c:v>4.4155844155844157</c:v>
                </c:pt>
                <c:pt idx="3">
                  <c:v>7.8378378378378386</c:v>
                </c:pt>
                <c:pt idx="4">
                  <c:v>10.888423571642237</c:v>
                </c:pt>
                <c:pt idx="5">
                  <c:v>6.7340067340067336</c:v>
                </c:pt>
                <c:pt idx="6">
                  <c:v>4.9708782653826198</c:v>
                </c:pt>
                <c:pt idx="7">
                  <c:v>19.047619047619047</c:v>
                </c:pt>
                <c:pt idx="8">
                  <c:v>10.195850582225772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FE-493F-8098-F7CA48336F7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prstGeom prst="rect">
              <a:avLst/>
            </a:prstGeom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0.11669645175579281</c:v>
                </c:pt>
                <c:pt idx="1">
                  <c:v>3.1742672733044118E-2</c:v>
                </c:pt>
                <c:pt idx="2">
                  <c:v>6.4935064935064929E-2</c:v>
                </c:pt>
                <c:pt idx="3">
                  <c:v>3.8006756756756757E-2</c:v>
                </c:pt>
                <c:pt idx="4">
                  <c:v>0.11965300628178283</c:v>
                </c:pt>
                <c:pt idx="5">
                  <c:v>0.16835016835016833</c:v>
                </c:pt>
                <c:pt idx="6">
                  <c:v>4.0366760855775334E-2</c:v>
                </c:pt>
                <c:pt idx="7">
                  <c:v>0</c:v>
                </c:pt>
                <c:pt idx="8">
                  <c:v>0.1028881303411044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E-493F-8098-F7CA4833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22912"/>
        <c:axId val="266449280"/>
      </c:barChart>
      <c:catAx>
        <c:axId val="266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49280"/>
        <c:crosses val="autoZero"/>
        <c:auto val="1"/>
        <c:lblAlgn val="ctr"/>
        <c:lblOffset val="100"/>
        <c:noMultiLvlLbl val="0"/>
      </c:catAx>
      <c:valAx>
        <c:axId val="26644928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22912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/>
              <a:t>Età media al primo figlio - Anno 2019</a:t>
            </a:r>
            <a:endParaRPr lang="it-IT"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272108843536"/>
          <c:y val="9.3255643044619418E-2"/>
          <c:w val="0.87698979591836723"/>
          <c:h val="0.4406950131233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32.11</c:v>
                </c:pt>
                <c:pt idx="1">
                  <c:v>32.08</c:v>
                </c:pt>
                <c:pt idx="2">
                  <c:v>32.6</c:v>
                </c:pt>
                <c:pt idx="3">
                  <c:v>30.72</c:v>
                </c:pt>
                <c:pt idx="4">
                  <c:v>31.9</c:v>
                </c:pt>
                <c:pt idx="5">
                  <c:v>32.270000000000003</c:v>
                </c:pt>
                <c:pt idx="6">
                  <c:v>32.4</c:v>
                </c:pt>
                <c:pt idx="7">
                  <c:v>32.71</c:v>
                </c:pt>
                <c:pt idx="8">
                  <c:v>32.549999999999997</c:v>
                </c:pt>
                <c:pt idx="9">
                  <c:v>32.86</c:v>
                </c:pt>
                <c:pt idx="10">
                  <c:v>32.44</c:v>
                </c:pt>
                <c:pt idx="11">
                  <c:v>32.51</c:v>
                </c:pt>
                <c:pt idx="12">
                  <c:v>32.96</c:v>
                </c:pt>
                <c:pt idx="13">
                  <c:v>32.33</c:v>
                </c:pt>
                <c:pt idx="14">
                  <c:v>31.61</c:v>
                </c:pt>
                <c:pt idx="15">
                  <c:v>30.59</c:v>
                </c:pt>
                <c:pt idx="16">
                  <c:v>31.11</c:v>
                </c:pt>
                <c:pt idx="17">
                  <c:v>31.66</c:v>
                </c:pt>
                <c:pt idx="18">
                  <c:v>31.02</c:v>
                </c:pt>
                <c:pt idx="19">
                  <c:v>30.59</c:v>
                </c:pt>
                <c:pt idx="20">
                  <c:v>32.6</c:v>
                </c:pt>
                <c:pt idx="21">
                  <c:v>31.915124299959022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0-4E21-8E98-6E675AD3A181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28.68</c:v>
                </c:pt>
                <c:pt idx="1">
                  <c:v>28.42</c:v>
                </c:pt>
                <c:pt idx="2">
                  <c:v>28.54</c:v>
                </c:pt>
                <c:pt idx="3">
                  <c:v>29.33</c:v>
                </c:pt>
                <c:pt idx="4">
                  <c:v>28.33</c:v>
                </c:pt>
                <c:pt idx="5">
                  <c:v>28.21</c:v>
                </c:pt>
                <c:pt idx="6">
                  <c:v>28.3</c:v>
                </c:pt>
                <c:pt idx="7">
                  <c:v>28.38</c:v>
                </c:pt>
                <c:pt idx="8">
                  <c:v>28.56</c:v>
                </c:pt>
                <c:pt idx="9">
                  <c:v>28.39</c:v>
                </c:pt>
                <c:pt idx="10">
                  <c:v>29.76</c:v>
                </c:pt>
                <c:pt idx="11">
                  <c:v>29.15</c:v>
                </c:pt>
                <c:pt idx="12">
                  <c:v>29.92</c:v>
                </c:pt>
                <c:pt idx="13">
                  <c:v>28.74</c:v>
                </c:pt>
                <c:pt idx="15">
                  <c:v>28.73</c:v>
                </c:pt>
                <c:pt idx="16">
                  <c:v>28.5</c:v>
                </c:pt>
                <c:pt idx="17">
                  <c:v>24.67</c:v>
                </c:pt>
                <c:pt idx="18">
                  <c:v>28.9</c:v>
                </c:pt>
                <c:pt idx="19">
                  <c:v>28.56</c:v>
                </c:pt>
                <c:pt idx="20">
                  <c:v>30.03</c:v>
                </c:pt>
                <c:pt idx="21">
                  <c:v>28.727219230882397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0-4E21-8E98-6E675AD3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463104"/>
        <c:axId val="266464640"/>
      </c:barChart>
      <c:catAx>
        <c:axId val="2664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Calibri"/>
              </a:defRPr>
            </a:pPr>
            <a:endParaRPr lang="it-IT"/>
          </a:p>
        </c:txPr>
        <c:crossAx val="266464640"/>
        <c:crosses val="autoZero"/>
        <c:auto val="1"/>
        <c:lblAlgn val="ctr"/>
        <c:lblOffset val="100"/>
        <c:noMultiLvlLbl val="0"/>
      </c:catAx>
      <c:valAx>
        <c:axId val="266464640"/>
        <c:scaling>
          <c:orientation val="minMax"/>
          <c:max val="38"/>
          <c:min val="2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463104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85960683485992"/>
          <c:y val="0.79139947506561659"/>
          <c:w val="0.1780491202137639"/>
          <c:h val="6.1124044277074061E-2"/>
        </c:manualLayout>
      </c:layout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2019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8'!$D$3:$D$5</c:f>
              <c:strCache>
                <c:ptCount val="3"/>
                <c:pt idx="0">
                  <c:v>Italiana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8'!$D$6:$D$59</c:f>
              <c:numCache>
                <c:formatCode>0.00</c:formatCode>
                <c:ptCount val="54"/>
                <c:pt idx="0">
                  <c:v>0</c:v>
                </c:pt>
                <c:pt idx="1">
                  <c:v>3.0548809360155188E-4</c:v>
                </c:pt>
                <c:pt idx="2">
                  <c:v>2.749392842413967E-3</c:v>
                </c:pt>
                <c:pt idx="3">
                  <c:v>1.4968916586476042E-2</c:v>
                </c:pt>
                <c:pt idx="4">
                  <c:v>5.8959202065099511E-2</c:v>
                </c:pt>
                <c:pt idx="5">
                  <c:v>0.13899708258870611</c:v>
                </c:pt>
                <c:pt idx="6">
                  <c:v>0.26424720096534238</c:v>
                </c:pt>
                <c:pt idx="7">
                  <c:v>0.43715346194382071</c:v>
                </c:pt>
                <c:pt idx="8">
                  <c:v>0.67237929401701568</c:v>
                </c:pt>
                <c:pt idx="9">
                  <c:v>0.87461241198124295</c:v>
                </c:pt>
                <c:pt idx="10">
                  <c:v>1.1321388748873513</c:v>
                </c:pt>
                <c:pt idx="11">
                  <c:v>1.3817226473598192</c:v>
                </c:pt>
                <c:pt idx="12">
                  <c:v>1.6948479433014099</c:v>
                </c:pt>
                <c:pt idx="13">
                  <c:v>2.1634666788861905</c:v>
                </c:pt>
                <c:pt idx="14">
                  <c:v>2.8734210084161971</c:v>
                </c:pt>
                <c:pt idx="15">
                  <c:v>3.7046541111060196</c:v>
                </c:pt>
                <c:pt idx="16">
                  <c:v>4.525806106706991</c:v>
                </c:pt>
                <c:pt idx="17">
                  <c:v>5.3442087094655486</c:v>
                </c:pt>
                <c:pt idx="18">
                  <c:v>6.1161771219966701</c:v>
                </c:pt>
                <c:pt idx="19">
                  <c:v>6.9006705463654558</c:v>
                </c:pt>
                <c:pt idx="20">
                  <c:v>7.0152285814660376</c:v>
                </c:pt>
                <c:pt idx="21">
                  <c:v>7.101070735768074</c:v>
                </c:pt>
                <c:pt idx="22">
                  <c:v>7.2868074966778176</c:v>
                </c:pt>
                <c:pt idx="23">
                  <c:v>7.0320304266141225</c:v>
                </c:pt>
                <c:pt idx="24">
                  <c:v>6.7396783210374371</c:v>
                </c:pt>
                <c:pt idx="25">
                  <c:v>6.034917289098658</c:v>
                </c:pt>
                <c:pt idx="26">
                  <c:v>5.1102048297667597</c:v>
                </c:pt>
                <c:pt idx="27">
                  <c:v>4.1387526921138251</c:v>
                </c:pt>
                <c:pt idx="28">
                  <c:v>3.4104690769677251</c:v>
                </c:pt>
                <c:pt idx="29">
                  <c:v>2.659884830988712</c:v>
                </c:pt>
                <c:pt idx="30">
                  <c:v>1.8772243351815363</c:v>
                </c:pt>
                <c:pt idx="31">
                  <c:v>1.2350883624310742</c:v>
                </c:pt>
                <c:pt idx="32">
                  <c:v>0.7924361148024256</c:v>
                </c:pt>
                <c:pt idx="33">
                  <c:v>0.49855656875773269</c:v>
                </c:pt>
                <c:pt idx="34">
                  <c:v>0.29540698651270064</c:v>
                </c:pt>
                <c:pt idx="35">
                  <c:v>0.17321174907207992</c:v>
                </c:pt>
                <c:pt idx="36">
                  <c:v>0.10905924941575403</c:v>
                </c:pt>
                <c:pt idx="37">
                  <c:v>7.1789701996364697E-2</c:v>
                </c:pt>
                <c:pt idx="38">
                  <c:v>4.3990285478623471E-2</c:v>
                </c:pt>
                <c:pt idx="39">
                  <c:v>3.6047595044983123E-2</c:v>
                </c:pt>
                <c:pt idx="40">
                  <c:v>1.466342849287449E-2</c:v>
                </c:pt>
                <c:pt idx="41">
                  <c:v>7.6372023400387967E-3</c:v>
                </c:pt>
                <c:pt idx="42">
                  <c:v>6.7207380592341414E-3</c:v>
                </c:pt>
                <c:pt idx="43">
                  <c:v>3.0548809360155188E-3</c:v>
                </c:pt>
                <c:pt idx="44">
                  <c:v>1.5274404680077594E-3</c:v>
                </c:pt>
                <c:pt idx="45">
                  <c:v>9.1646428080465565E-4</c:v>
                </c:pt>
                <c:pt idx="46">
                  <c:v>3.0548809360155188E-4</c:v>
                </c:pt>
                <c:pt idx="47">
                  <c:v>3.0548809360155188E-4</c:v>
                </c:pt>
                <c:pt idx="48">
                  <c:v>3.0548809360155188E-4</c:v>
                </c:pt>
                <c:pt idx="49">
                  <c:v>3.0548809360155188E-4</c:v>
                </c:pt>
                <c:pt idx="50">
                  <c:v>3.0548809360155188E-4</c:v>
                </c:pt>
                <c:pt idx="51">
                  <c:v>3.0548809360155188E-4</c:v>
                </c:pt>
                <c:pt idx="52">
                  <c:v>3.0548809360155188E-4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5-4C9D-8E54-0757A90C7395}"/>
            </c:ext>
          </c:extLst>
        </c:ser>
        <c:ser>
          <c:idx val="1"/>
          <c:order val="1"/>
          <c:tx>
            <c:strRef>
              <c:f>'Grafico 8'!$E$3:$E$5</c:f>
              <c:strCache>
                <c:ptCount val="3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8'!$E$6:$E$59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2.3245002324500234E-3</c:v>
                </c:pt>
                <c:pt idx="3">
                  <c:v>2.5569502556950258E-2</c:v>
                </c:pt>
                <c:pt idx="4">
                  <c:v>6.7410506741050674E-2</c:v>
                </c:pt>
                <c:pt idx="5">
                  <c:v>0.16852626685262667</c:v>
                </c:pt>
                <c:pt idx="6">
                  <c:v>0.29056252905625291</c:v>
                </c:pt>
                <c:pt idx="7">
                  <c:v>0.79381682938168296</c:v>
                </c:pt>
                <c:pt idx="8">
                  <c:v>1.4853556485355648</c:v>
                </c:pt>
                <c:pt idx="9">
                  <c:v>2.1513249651324964</c:v>
                </c:pt>
                <c:pt idx="10">
                  <c:v>2.8451882845188283</c:v>
                </c:pt>
                <c:pt idx="11">
                  <c:v>3.4449093444909344</c:v>
                </c:pt>
                <c:pt idx="12">
                  <c:v>4.0794979079497908</c:v>
                </c:pt>
                <c:pt idx="13">
                  <c:v>4.9023709902370989</c:v>
                </c:pt>
                <c:pt idx="14">
                  <c:v>5.0639237563923762</c:v>
                </c:pt>
                <c:pt idx="15">
                  <c:v>5.7508135750813576</c:v>
                </c:pt>
                <c:pt idx="16">
                  <c:v>5.9437470943747091</c:v>
                </c:pt>
                <c:pt idx="17">
                  <c:v>6.3365876336587634</c:v>
                </c:pt>
                <c:pt idx="18">
                  <c:v>6.4167828916782899</c:v>
                </c:pt>
                <c:pt idx="19">
                  <c:v>6.5771734077173409</c:v>
                </c:pt>
                <c:pt idx="20">
                  <c:v>6.3238028823802885</c:v>
                </c:pt>
                <c:pt idx="21">
                  <c:v>5.793816829381683</c:v>
                </c:pt>
                <c:pt idx="22">
                  <c:v>5.3207810320781039</c:v>
                </c:pt>
                <c:pt idx="23">
                  <c:v>4.9628079962807998</c:v>
                </c:pt>
                <c:pt idx="24">
                  <c:v>4.4014411901441193</c:v>
                </c:pt>
                <c:pt idx="25">
                  <c:v>4.0434681543468152</c:v>
                </c:pt>
                <c:pt idx="26">
                  <c:v>3.2787075778707577</c:v>
                </c:pt>
                <c:pt idx="27">
                  <c:v>2.8149697814969779</c:v>
                </c:pt>
                <c:pt idx="28">
                  <c:v>2.278010227801023</c:v>
                </c:pt>
                <c:pt idx="29">
                  <c:v>1.6329614132961412</c:v>
                </c:pt>
                <c:pt idx="30">
                  <c:v>1.1564388656438864</c:v>
                </c:pt>
                <c:pt idx="31">
                  <c:v>0.70897257089725707</c:v>
                </c:pt>
                <c:pt idx="32">
                  <c:v>0.43003254300325433</c:v>
                </c:pt>
                <c:pt idx="33">
                  <c:v>0.21734077173407718</c:v>
                </c:pt>
                <c:pt idx="34">
                  <c:v>0.12436076243607624</c:v>
                </c:pt>
                <c:pt idx="35">
                  <c:v>5.5788005578800558E-2</c:v>
                </c:pt>
                <c:pt idx="36">
                  <c:v>3.02185030218503E-2</c:v>
                </c:pt>
                <c:pt idx="37">
                  <c:v>3.02185030218503E-2</c:v>
                </c:pt>
                <c:pt idx="38">
                  <c:v>1.8596001859600187E-2</c:v>
                </c:pt>
                <c:pt idx="39">
                  <c:v>1.7433751743375175E-2</c:v>
                </c:pt>
                <c:pt idx="40">
                  <c:v>8.1357508135750812E-3</c:v>
                </c:pt>
                <c:pt idx="41">
                  <c:v>3.4867503486750349E-3</c:v>
                </c:pt>
                <c:pt idx="42">
                  <c:v>1.1622501162250117E-3</c:v>
                </c:pt>
                <c:pt idx="43">
                  <c:v>1.1622501162250117E-3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5-4C9D-8E54-0757A90C7395}"/>
            </c:ext>
          </c:extLst>
        </c:ser>
        <c:ser>
          <c:idx val="2"/>
          <c:order val="2"/>
          <c:tx>
            <c:strRef>
              <c:f>'Grafico 8'!$E$68</c:f>
              <c:strCache>
                <c:ptCount val="1"/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5-4C9D-8E54-0757A90C7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90304"/>
        <c:axId val="266292224"/>
      </c:lineChart>
      <c:catAx>
        <c:axId val="2662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2224"/>
        <c:crosses val="autoZero"/>
        <c:auto val="1"/>
        <c:lblAlgn val="ctr"/>
        <c:lblOffset val="100"/>
        <c:noMultiLvlLbl val="0"/>
      </c:catAx>
      <c:valAx>
        <c:axId val="266292224"/>
        <c:scaling>
          <c:orientation val="minMax"/>
          <c:max val="9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030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2019</a:t>
            </a:r>
            <a:endParaRPr lang="it-IT"/>
          </a:p>
        </c:rich>
      </c:tx>
      <c:layout>
        <c:manualLayout>
          <c:xMode val="edge"/>
          <c:yMode val="edge"/>
          <c:x val="8.0926900711996624E-2"/>
          <c:y val="3.3840947546531302E-3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21.294208973761837</c:v>
                </c:pt>
                <c:pt idx="1">
                  <c:v>43.808805573511457</c:v>
                </c:pt>
                <c:pt idx="2">
                  <c:v>25.931487124865626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BDF-9AC5-809EEE63D1F7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44.077938208352741</c:v>
                </c:pt>
                <c:pt idx="1">
                  <c:v>38.449567861332568</c:v>
                </c:pt>
                <c:pt idx="2">
                  <c:v>42.918676094953497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6-4BDF-9AC5-809EEE63D1F7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34.627852817885426</c:v>
                </c:pt>
                <c:pt idx="1">
                  <c:v>17.741626565155975</c:v>
                </c:pt>
                <c:pt idx="2">
                  <c:v>31.149836780180873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6-4BDF-9AC5-809EEE63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406144"/>
        <c:axId val="268412032"/>
      </c:barChart>
      <c:catAx>
        <c:axId val="26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0614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3</xdr:row>
      <xdr:rowOff>28575</xdr:rowOff>
    </xdr:from>
    <xdr:to>
      <xdr:col>24</xdr:col>
      <xdr:colOff>266700</xdr:colOff>
      <xdr:row>22</xdr:row>
      <xdr:rowOff>104775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447675</xdr:rowOff>
    </xdr:from>
    <xdr:to>
      <xdr:col>19</xdr:col>
      <xdr:colOff>533400</xdr:colOff>
      <xdr:row>16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590549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5</xdr:row>
      <xdr:rowOff>0</xdr:rowOff>
    </xdr:from>
    <xdr:to>
      <xdr:col>16</xdr:col>
      <xdr:colOff>238125</xdr:colOff>
      <xdr:row>21</xdr:row>
      <xdr:rowOff>85725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1</xdr:row>
      <xdr:rowOff>47625</xdr:rowOff>
    </xdr:from>
    <xdr:to>
      <xdr:col>22</xdr:col>
      <xdr:colOff>209550</xdr:colOff>
      <xdr:row>21</xdr:row>
      <xdr:rowOff>161925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14</xdr:row>
      <xdr:rowOff>76200</xdr:rowOff>
    </xdr:from>
    <xdr:to>
      <xdr:col>5</xdr:col>
      <xdr:colOff>590549</xdr:colOff>
      <xdr:row>34</xdr:row>
      <xdr:rowOff>9525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579120</xdr:colOff>
      <xdr:row>3</xdr:row>
      <xdr:rowOff>7620</xdr:rowOff>
    </xdr:from>
    <xdr:to>
      <xdr:col>15</xdr:col>
      <xdr:colOff>460020</xdr:colOff>
      <xdr:row>22</xdr:row>
      <xdr:rowOff>132899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582706</xdr:colOff>
      <xdr:row>23</xdr:row>
      <xdr:rowOff>179294</xdr:rowOff>
    </xdr:from>
    <xdr:to>
      <xdr:col>15</xdr:col>
      <xdr:colOff>654106</xdr:colOff>
      <xdr:row>46</xdr:row>
      <xdr:rowOff>168086</xdr:rowOff>
    </xdr:to>
    <xdr:graphicFrame macro="">
      <xdr:nvGraphicFramePr>
        <xdr:cNvPr id="5" name="Grafico 1"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190500</xdr:rowOff>
    </xdr:from>
    <xdr:to>
      <xdr:col>22</xdr:col>
      <xdr:colOff>257175</xdr:colOff>
      <xdr:row>17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9523</xdr:colOff>
      <xdr:row>2</xdr:row>
      <xdr:rowOff>28575</xdr:rowOff>
    </xdr:from>
    <xdr:to>
      <xdr:col>26</xdr:col>
      <xdr:colOff>190500</xdr:colOff>
      <xdr:row>21</xdr:row>
      <xdr:rowOff>95250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295274</xdr:rowOff>
    </xdr:from>
    <xdr:to>
      <xdr:col>11</xdr:col>
      <xdr:colOff>47625</xdr:colOff>
      <xdr:row>16</xdr:row>
      <xdr:rowOff>133350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295274</xdr:colOff>
      <xdr:row>10</xdr:row>
      <xdr:rowOff>180975</xdr:rowOff>
    </xdr:from>
    <xdr:to>
      <xdr:col>11</xdr:col>
      <xdr:colOff>428625</xdr:colOff>
      <xdr:row>31</xdr:row>
      <xdr:rowOff>104775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5</xdr:row>
      <xdr:rowOff>152400</xdr:rowOff>
    </xdr:from>
    <xdr:to>
      <xdr:col>14</xdr:col>
      <xdr:colOff>368300</xdr:colOff>
      <xdr:row>23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419099</xdr:colOff>
      <xdr:row>5</xdr:row>
      <xdr:rowOff>161924</xdr:rowOff>
    </xdr:from>
    <xdr:to>
      <xdr:col>22</xdr:col>
      <xdr:colOff>285750</xdr:colOff>
      <xdr:row>33</xdr:row>
      <xdr:rowOff>95250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21"/>
  <sheetViews>
    <sheetView tabSelected="1" workbookViewId="0">
      <selection activeCell="A23" sqref="A23"/>
    </sheetView>
  </sheetViews>
  <sheetFormatPr defaultColWidth="14.7109375" defaultRowHeight="15"/>
  <cols>
    <col min="1" max="1" width="14.7109375" customWidth="1"/>
    <col min="2" max="2" width="12.7109375" bestFit="1" customWidth="1"/>
    <col min="3" max="3" width="14.140625" bestFit="1" customWidth="1"/>
  </cols>
  <sheetData>
    <row r="1" spans="1:5" ht="38.25" customHeight="1">
      <c r="A1" s="315" t="s">
        <v>0</v>
      </c>
      <c r="B1" s="315"/>
      <c r="C1" s="315"/>
      <c r="D1" s="315"/>
      <c r="E1" s="315"/>
    </row>
    <row r="3" spans="1:5" ht="51">
      <c r="A3" s="2"/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>
        <v>2002</v>
      </c>
      <c r="B4" s="4">
        <v>17</v>
      </c>
      <c r="C4" s="4">
        <v>482</v>
      </c>
      <c r="D4" s="5">
        <v>367932</v>
      </c>
      <c r="E4" s="5">
        <v>372218</v>
      </c>
    </row>
    <row r="5" spans="1:5">
      <c r="A5" s="3">
        <v>2003</v>
      </c>
      <c r="B5" s="4">
        <v>18</v>
      </c>
      <c r="C5" s="4">
        <v>541</v>
      </c>
      <c r="D5" s="5">
        <v>452984</v>
      </c>
      <c r="E5" s="5">
        <v>458748</v>
      </c>
    </row>
    <row r="6" spans="1:5">
      <c r="A6" s="3">
        <v>2004</v>
      </c>
      <c r="B6" s="4">
        <v>18</v>
      </c>
      <c r="C6" s="4">
        <v>527</v>
      </c>
      <c r="D6" s="5">
        <v>474893</v>
      </c>
      <c r="E6" s="5">
        <v>480820</v>
      </c>
    </row>
    <row r="7" spans="1:5">
      <c r="A7" s="3">
        <v>2005</v>
      </c>
      <c r="B7" s="4">
        <v>19</v>
      </c>
      <c r="C7" s="4">
        <v>560</v>
      </c>
      <c r="D7" s="5">
        <v>504770</v>
      </c>
      <c r="E7" s="5">
        <v>511436</v>
      </c>
    </row>
    <row r="8" spans="1:5">
      <c r="A8" s="3">
        <v>2006</v>
      </c>
      <c r="B8" s="4">
        <v>20</v>
      </c>
      <c r="C8" s="4">
        <v>554</v>
      </c>
      <c r="D8" s="5">
        <v>517135</v>
      </c>
      <c r="E8" s="5">
        <v>524290</v>
      </c>
    </row>
    <row r="9" spans="1:5">
      <c r="A9" s="3">
        <v>2007</v>
      </c>
      <c r="B9" s="4">
        <v>20</v>
      </c>
      <c r="C9" s="4">
        <v>541</v>
      </c>
      <c r="D9" s="5">
        <v>520369</v>
      </c>
      <c r="E9" s="5">
        <v>526729</v>
      </c>
    </row>
    <row r="10" spans="1:5">
      <c r="A10" s="3">
        <v>2008</v>
      </c>
      <c r="B10" s="4">
        <v>21</v>
      </c>
      <c r="C10" s="4">
        <v>551</v>
      </c>
      <c r="D10" s="5">
        <v>544718</v>
      </c>
      <c r="E10" s="5">
        <v>552725</v>
      </c>
    </row>
    <row r="11" spans="1:5">
      <c r="A11" s="3">
        <v>2009</v>
      </c>
      <c r="B11" s="4">
        <v>21</v>
      </c>
      <c r="C11" s="4">
        <v>549</v>
      </c>
      <c r="D11" s="5">
        <v>548570</v>
      </c>
      <c r="E11" s="5">
        <v>557300</v>
      </c>
    </row>
    <row r="12" spans="1:5">
      <c r="A12" s="3">
        <v>2010</v>
      </c>
      <c r="B12" s="4">
        <v>21</v>
      </c>
      <c r="C12" s="4">
        <v>531</v>
      </c>
      <c r="D12" s="5">
        <v>545493</v>
      </c>
      <c r="E12" s="5">
        <v>554428</v>
      </c>
    </row>
    <row r="13" spans="1:5">
      <c r="A13" s="3">
        <v>2011</v>
      </c>
      <c r="B13" s="4">
        <v>21</v>
      </c>
      <c r="C13" s="4">
        <v>516</v>
      </c>
      <c r="D13" s="5">
        <v>532280</v>
      </c>
      <c r="E13" s="5">
        <v>541206</v>
      </c>
    </row>
    <row r="14" spans="1:5">
      <c r="A14" s="3">
        <v>2012</v>
      </c>
      <c r="B14" s="4">
        <v>21</v>
      </c>
      <c r="C14" s="4">
        <v>498</v>
      </c>
      <c r="D14" s="5">
        <v>526567</v>
      </c>
      <c r="E14" s="5">
        <v>535428</v>
      </c>
    </row>
    <row r="15" spans="1:5">
      <c r="A15" s="3">
        <v>2013</v>
      </c>
      <c r="B15" s="4">
        <v>21</v>
      </c>
      <c r="C15" s="4">
        <v>482</v>
      </c>
      <c r="D15" s="5">
        <v>503272</v>
      </c>
      <c r="E15" s="5">
        <v>512327</v>
      </c>
    </row>
    <row r="16" spans="1:5">
      <c r="A16" s="3">
        <v>2014</v>
      </c>
      <c r="B16" s="4">
        <v>21</v>
      </c>
      <c r="C16" s="4">
        <v>467</v>
      </c>
      <c r="D16" s="5">
        <v>493682</v>
      </c>
      <c r="E16" s="5">
        <v>502446</v>
      </c>
    </row>
    <row r="17" spans="1:5">
      <c r="A17" s="3">
        <v>2015</v>
      </c>
      <c r="B17" s="4">
        <v>21</v>
      </c>
      <c r="C17" s="4">
        <v>457</v>
      </c>
      <c r="D17" s="5">
        <v>478165</v>
      </c>
      <c r="E17" s="5">
        <v>486451</v>
      </c>
    </row>
    <row r="18" spans="1:5">
      <c r="A18" s="3">
        <v>2016</v>
      </c>
      <c r="B18" s="4">
        <v>21</v>
      </c>
      <c r="C18" s="4">
        <v>427</v>
      </c>
      <c r="D18" s="5">
        <v>466707</v>
      </c>
      <c r="E18" s="5">
        <v>474925</v>
      </c>
    </row>
    <row r="19" spans="1:5" ht="14.25" customHeight="1">
      <c r="A19" s="3">
        <v>2017</v>
      </c>
      <c r="B19" s="4">
        <v>21</v>
      </c>
      <c r="C19" s="4">
        <v>397</v>
      </c>
      <c r="D19" s="5">
        <v>453270</v>
      </c>
      <c r="E19" s="5">
        <v>461282</v>
      </c>
    </row>
    <row r="20" spans="1:5" ht="14.25" customHeight="1">
      <c r="A20" s="3">
        <v>2018</v>
      </c>
      <c r="B20" s="4">
        <v>21</v>
      </c>
      <c r="C20" s="7">
        <v>397</v>
      </c>
      <c r="D20" s="5">
        <v>435113</v>
      </c>
      <c r="E20" s="5">
        <v>442676</v>
      </c>
    </row>
    <row r="21" spans="1:5">
      <c r="A21" s="3" t="s">
        <v>5</v>
      </c>
      <c r="B21" s="4">
        <v>21</v>
      </c>
      <c r="C21" s="7">
        <v>386</v>
      </c>
      <c r="D21" s="5">
        <v>415070</v>
      </c>
      <c r="E21" s="5">
        <v>421913</v>
      </c>
    </row>
  </sheetData>
  <mergeCells count="1">
    <mergeCell ref="A1:E1"/>
  </mergeCells>
  <printOptions gridLines="1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17"/>
  <sheetViews>
    <sheetView workbookViewId="0">
      <selection activeCell="A12" sqref="A12"/>
    </sheetView>
  </sheetViews>
  <sheetFormatPr defaultColWidth="8.85546875" defaultRowHeight="15"/>
  <cols>
    <col min="3" max="3" width="9.42578125" bestFit="1" customWidth="1"/>
    <col min="7" max="7" width="9.42578125" bestFit="1" customWidth="1"/>
    <col min="9" max="9" width="11.42578125" customWidth="1"/>
  </cols>
  <sheetData>
    <row r="1" spans="1:9">
      <c r="A1" s="342" t="s">
        <v>90</v>
      </c>
      <c r="B1" s="342"/>
      <c r="C1" s="342"/>
      <c r="D1" s="342"/>
      <c r="E1" s="342"/>
      <c r="F1" s="342"/>
      <c r="G1" s="342"/>
      <c r="H1" s="342"/>
      <c r="I1" s="342"/>
    </row>
    <row r="3" spans="1:9" ht="48" customHeight="1">
      <c r="A3" s="321" t="s">
        <v>91</v>
      </c>
      <c r="B3" s="343" t="s">
        <v>92</v>
      </c>
      <c r="C3" s="343"/>
      <c r="D3" s="343" t="s">
        <v>93</v>
      </c>
      <c r="E3" s="343"/>
      <c r="F3" s="321" t="s">
        <v>94</v>
      </c>
      <c r="G3" s="343" t="s">
        <v>69</v>
      </c>
      <c r="H3" s="343"/>
      <c r="I3" s="321" t="s">
        <v>95</v>
      </c>
    </row>
    <row r="4" spans="1:9">
      <c r="A4" s="323"/>
      <c r="B4" s="51" t="s">
        <v>96</v>
      </c>
      <c r="C4" s="51" t="s">
        <v>80</v>
      </c>
      <c r="D4" s="51" t="s">
        <v>96</v>
      </c>
      <c r="E4" s="51" t="s">
        <v>80</v>
      </c>
      <c r="F4" s="323"/>
      <c r="G4" s="83" t="s">
        <v>79</v>
      </c>
      <c r="H4" s="83" t="s">
        <v>80</v>
      </c>
      <c r="I4" s="323"/>
    </row>
    <row r="5" spans="1:9">
      <c r="A5" s="17" t="s">
        <v>81</v>
      </c>
      <c r="B5" s="84">
        <v>20</v>
      </c>
      <c r="C5" s="85">
        <f t="shared" ref="C5:C9" si="0">B5/F5*100</f>
        <v>19.230769230769234</v>
      </c>
      <c r="D5" s="84">
        <v>2</v>
      </c>
      <c r="E5" s="85"/>
      <c r="F5" s="86">
        <v>104</v>
      </c>
      <c r="G5" s="86">
        <v>30421</v>
      </c>
      <c r="H5" s="19">
        <f t="shared" ref="H5:H9" si="1">G5/$G$10*100</f>
        <v>7.3407977606717978</v>
      </c>
      <c r="I5" s="18">
        <f t="shared" ref="I5:I9" si="2">G5/F5</f>
        <v>292.50961538461536</v>
      </c>
    </row>
    <row r="6" spans="1:9">
      <c r="A6" s="17" t="s">
        <v>82</v>
      </c>
      <c r="B6" s="84">
        <v>47</v>
      </c>
      <c r="C6" s="85">
        <f t="shared" si="0"/>
        <v>40.17094017094017</v>
      </c>
      <c r="D6" s="84">
        <v>5</v>
      </c>
      <c r="E6" s="85">
        <f t="shared" ref="E6:E10" si="3">D6/F6*100</f>
        <v>4.2735042735042734</v>
      </c>
      <c r="F6" s="86">
        <v>117</v>
      </c>
      <c r="G6" s="86">
        <v>74262</v>
      </c>
      <c r="H6" s="19">
        <f t="shared" si="1"/>
        <v>17.91993436451823</v>
      </c>
      <c r="I6" s="18">
        <f t="shared" si="2"/>
        <v>634.71794871794873</v>
      </c>
    </row>
    <row r="7" spans="1:9">
      <c r="A7" s="17" t="s">
        <v>83</v>
      </c>
      <c r="B7" s="84">
        <v>32</v>
      </c>
      <c r="C7" s="85">
        <f t="shared" si="0"/>
        <v>54.237288135593218</v>
      </c>
      <c r="D7" s="84">
        <v>11</v>
      </c>
      <c r="E7" s="85">
        <f t="shared" si="3"/>
        <v>18.64406779661017</v>
      </c>
      <c r="F7" s="86">
        <v>59</v>
      </c>
      <c r="G7" s="86">
        <v>51289</v>
      </c>
      <c r="H7" s="19">
        <f t="shared" si="1"/>
        <v>12.376390531116527</v>
      </c>
      <c r="I7" s="18">
        <f t="shared" si="2"/>
        <v>869.30508474576266</v>
      </c>
    </row>
    <row r="8" spans="1:9">
      <c r="A8" s="17" t="s">
        <v>84</v>
      </c>
      <c r="B8" s="84">
        <v>106</v>
      </c>
      <c r="C8" s="85">
        <f t="shared" si="0"/>
        <v>78.518518518518519</v>
      </c>
      <c r="D8" s="84">
        <v>85</v>
      </c>
      <c r="E8" s="85">
        <f t="shared" si="3"/>
        <v>62.962962962962962</v>
      </c>
      <c r="F8" s="86">
        <v>135</v>
      </c>
      <c r="G8" s="86">
        <v>197562</v>
      </c>
      <c r="H8" s="19">
        <f t="shared" si="1"/>
        <v>47.673077387128686</v>
      </c>
      <c r="I8" s="18">
        <f t="shared" si="2"/>
        <v>1463.4222222222222</v>
      </c>
    </row>
    <row r="9" spans="1:9">
      <c r="A9" s="17" t="s">
        <v>98</v>
      </c>
      <c r="B9" s="84">
        <v>17</v>
      </c>
      <c r="C9" s="85">
        <f t="shared" si="0"/>
        <v>94.444444444444443</v>
      </c>
      <c r="D9" s="84">
        <v>17</v>
      </c>
      <c r="E9" s="85">
        <f t="shared" si="3"/>
        <v>94.444444444444443</v>
      </c>
      <c r="F9" s="86">
        <v>18</v>
      </c>
      <c r="G9" s="86">
        <v>60876</v>
      </c>
      <c r="H9" s="19">
        <f t="shared" si="1"/>
        <v>14.689799956564755</v>
      </c>
      <c r="I9" s="18">
        <f t="shared" si="2"/>
        <v>3382</v>
      </c>
    </row>
    <row r="10" spans="1:9">
      <c r="A10" s="21" t="s">
        <v>33</v>
      </c>
      <c r="B10" s="72">
        <v>222</v>
      </c>
      <c r="C10" s="23">
        <f>B10/F10*100</f>
        <v>51.270207852193991</v>
      </c>
      <c r="D10" s="87">
        <v>120</v>
      </c>
      <c r="E10" s="88">
        <f t="shared" si="3"/>
        <v>27.713625866050805</v>
      </c>
      <c r="F10" s="22">
        <v>433</v>
      </c>
      <c r="G10" s="22">
        <v>414410</v>
      </c>
      <c r="H10" s="23">
        <v>100</v>
      </c>
      <c r="I10" s="22">
        <f>G10/F10</f>
        <v>957.06697459584291</v>
      </c>
    </row>
    <row r="16" spans="1:9">
      <c r="G16" s="58"/>
    </row>
    <row r="17" spans="7:7">
      <c r="G17" s="8"/>
    </row>
  </sheetData>
  <mergeCells count="7">
    <mergeCell ref="A1:I1"/>
    <mergeCell ref="A3:A4"/>
    <mergeCell ref="F3:F4"/>
    <mergeCell ref="I3:I4"/>
    <mergeCell ref="B3:C3"/>
    <mergeCell ref="D3:E3"/>
    <mergeCell ref="G3:H3"/>
  </mergeCells>
  <printOptions gridLines="1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M16"/>
  <sheetViews>
    <sheetView workbookViewId="0">
      <selection activeCell="A14" sqref="A14"/>
    </sheetView>
  </sheetViews>
  <sheetFormatPr defaultColWidth="8.85546875" defaultRowHeight="15"/>
  <cols>
    <col min="1" max="1" width="11.85546875" customWidth="1"/>
    <col min="2" max="2" width="9.42578125" customWidth="1"/>
    <col min="3" max="3" width="17.42578125" customWidth="1"/>
    <col min="4" max="4" width="20.7109375" customWidth="1"/>
    <col min="7" max="7" width="9.42578125" customWidth="1"/>
    <col min="8" max="9" width="9.14062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  <col min="14" max="14" width="4.140625" customWidth="1"/>
  </cols>
  <sheetData>
    <row r="1" spans="1:13">
      <c r="A1" s="342" t="s">
        <v>99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5.75" customHeight="1"/>
    <row r="3" spans="1:13" ht="16.5" customHeight="1">
      <c r="A3" s="25" t="s">
        <v>100</v>
      </c>
      <c r="B3" s="343" t="s">
        <v>101</v>
      </c>
      <c r="C3" s="343"/>
      <c r="D3" s="343"/>
      <c r="E3" s="343"/>
      <c r="F3" s="343" t="s">
        <v>102</v>
      </c>
      <c r="G3" s="343"/>
      <c r="H3" s="343"/>
      <c r="I3" s="343"/>
      <c r="J3" s="348" t="s">
        <v>103</v>
      </c>
      <c r="K3" s="348"/>
      <c r="L3" s="348"/>
      <c r="M3" s="348"/>
    </row>
    <row r="4" spans="1:13" ht="15" customHeight="1">
      <c r="A4" s="27" t="s">
        <v>78</v>
      </c>
      <c r="B4" s="344" t="s">
        <v>77</v>
      </c>
      <c r="C4" s="344"/>
      <c r="D4" s="344" t="s">
        <v>64</v>
      </c>
      <c r="E4" s="344"/>
      <c r="F4" s="344" t="s">
        <v>97</v>
      </c>
      <c r="G4" s="344"/>
      <c r="H4" s="344" t="s">
        <v>64</v>
      </c>
      <c r="I4" s="344"/>
      <c r="J4" s="345" t="s">
        <v>97</v>
      </c>
      <c r="K4" s="345"/>
      <c r="L4" s="345" t="s">
        <v>64</v>
      </c>
      <c r="M4" s="345"/>
    </row>
    <row r="5" spans="1:13" ht="16.5" customHeight="1">
      <c r="A5" s="90"/>
      <c r="B5" s="347" t="s">
        <v>104</v>
      </c>
      <c r="C5" s="347"/>
      <c r="D5" s="347"/>
      <c r="E5" s="347"/>
      <c r="F5" s="347"/>
      <c r="G5" s="347"/>
      <c r="H5" s="347"/>
      <c r="I5" s="347"/>
      <c r="J5" s="346"/>
      <c r="K5" s="346"/>
      <c r="L5" s="346"/>
      <c r="M5" s="346"/>
    </row>
    <row r="6" spans="1:13">
      <c r="A6" s="29"/>
      <c r="B6" s="52" t="s">
        <v>96</v>
      </c>
      <c r="C6" s="52" t="s">
        <v>80</v>
      </c>
      <c r="D6" s="52" t="s">
        <v>96</v>
      </c>
      <c r="E6" s="52" t="s">
        <v>80</v>
      </c>
      <c r="F6" s="52" t="s">
        <v>96</v>
      </c>
      <c r="G6" s="52" t="s">
        <v>80</v>
      </c>
      <c r="H6" s="52" t="s">
        <v>96</v>
      </c>
      <c r="I6" s="52" t="s">
        <v>80</v>
      </c>
      <c r="J6" s="91" t="s">
        <v>96</v>
      </c>
      <c r="K6" s="91" t="s">
        <v>80</v>
      </c>
      <c r="L6" s="91" t="s">
        <v>96</v>
      </c>
      <c r="M6" s="91" t="s">
        <v>80</v>
      </c>
    </row>
    <row r="7" spans="1:13">
      <c r="A7" s="17" t="s">
        <v>81</v>
      </c>
      <c r="B7" s="18">
        <v>19</v>
      </c>
      <c r="C7" s="85">
        <f>B7/'Tab. 5'!B6*100</f>
        <v>20.43010752688172</v>
      </c>
      <c r="D7" s="18">
        <v>7675</v>
      </c>
      <c r="E7" s="85">
        <f>D7/'Tab. 5'!C6*100</f>
        <v>26.619728079911209</v>
      </c>
      <c r="F7" s="92">
        <v>1</v>
      </c>
      <c r="G7" s="93">
        <f>F7/'Tab. 5'!E6*100</f>
        <v>20</v>
      </c>
      <c r="H7" s="92">
        <v>87</v>
      </c>
      <c r="I7" s="93">
        <f>H7/'Tab. 5'!F6*100</f>
        <v>7.4550128534704374</v>
      </c>
      <c r="J7" s="94"/>
      <c r="K7" s="94"/>
      <c r="L7" s="94"/>
      <c r="M7" s="94"/>
    </row>
    <row r="8" spans="1:13">
      <c r="A8" s="17" t="s">
        <v>82</v>
      </c>
      <c r="B8" s="18">
        <v>46</v>
      </c>
      <c r="C8" s="85">
        <f>B8/'Tab. 5'!B7*100</f>
        <v>44.230769230769226</v>
      </c>
      <c r="D8" s="18">
        <v>28898</v>
      </c>
      <c r="E8" s="85">
        <f>D8/'Tab. 5'!C7*100</f>
        <v>43.966041869522883</v>
      </c>
      <c r="F8" s="18">
        <v>1</v>
      </c>
      <c r="G8" s="93">
        <f>F8/'Tab. 5'!E7*100</f>
        <v>7.6923076923076925</v>
      </c>
      <c r="H8" s="18">
        <v>561</v>
      </c>
      <c r="I8" s="93">
        <f>H8/'Tab. 5'!F7*100</f>
        <v>6.573705179282868</v>
      </c>
      <c r="J8" s="94"/>
      <c r="K8" s="94"/>
      <c r="L8" s="94"/>
      <c r="M8" s="94"/>
    </row>
    <row r="9" spans="1:13">
      <c r="A9" s="17" t="s">
        <v>83</v>
      </c>
      <c r="B9" s="18">
        <v>31</v>
      </c>
      <c r="C9" s="85">
        <f>B9/'Tab. 5'!B8*100</f>
        <v>56.36363636363636</v>
      </c>
      <c r="D9" s="18">
        <v>27171</v>
      </c>
      <c r="E9" s="85">
        <f>D9/'Tab. 5'!C8*100</f>
        <v>56.824075623222349</v>
      </c>
      <c r="F9" s="18">
        <v>1</v>
      </c>
      <c r="G9" s="93">
        <f>F9/'Tab. 5'!E8*100</f>
        <v>25</v>
      </c>
      <c r="H9" s="18">
        <v>811</v>
      </c>
      <c r="I9" s="93">
        <f>H9/'Tab. 5'!F8*100</f>
        <v>23.351569248488339</v>
      </c>
      <c r="J9" s="94"/>
      <c r="K9" s="94"/>
      <c r="L9" s="94"/>
      <c r="M9" s="94"/>
    </row>
    <row r="10" spans="1:13">
      <c r="A10" s="17" t="s">
        <v>84</v>
      </c>
      <c r="B10" s="18">
        <v>95</v>
      </c>
      <c r="C10" s="85">
        <f>B10/'Tab. 5'!B9*100</f>
        <v>82.608695652173907</v>
      </c>
      <c r="D10" s="18">
        <v>144010</v>
      </c>
      <c r="E10" s="85">
        <f>D10/'Tab. 5'!C9*100</f>
        <v>83.747194082275897</v>
      </c>
      <c r="F10" s="18">
        <v>11</v>
      </c>
      <c r="G10" s="93">
        <f>F10/'Tab. 5'!E9*100</f>
        <v>55.000000000000007</v>
      </c>
      <c r="H10" s="18">
        <v>14917</v>
      </c>
      <c r="I10" s="93">
        <f>H10/'Tab. 5'!F9*100</f>
        <v>58.26042805811592</v>
      </c>
      <c r="J10" s="94"/>
      <c r="K10" s="94"/>
      <c r="L10" s="94"/>
      <c r="M10" s="94"/>
    </row>
    <row r="11" spans="1:13">
      <c r="A11" s="17" t="s">
        <v>98</v>
      </c>
      <c r="B11" s="18">
        <v>15</v>
      </c>
      <c r="C11" s="85">
        <f>B11/'Tab. 5'!B10*100</f>
        <v>93.75</v>
      </c>
      <c r="D11" s="18">
        <v>51366</v>
      </c>
      <c r="E11" s="85">
        <f>D11/'Tab. 5'!C10*100</f>
        <v>94.530531120026495</v>
      </c>
      <c r="F11" s="18">
        <v>2</v>
      </c>
      <c r="G11" s="93">
        <f>F11/'Tab. 5'!E10*100</f>
        <v>100</v>
      </c>
      <c r="H11" s="18">
        <v>6538</v>
      </c>
      <c r="I11" s="93">
        <f>H11/'Tab. 5'!F10*100</f>
        <v>100</v>
      </c>
      <c r="J11" s="94"/>
      <c r="K11" s="94"/>
      <c r="L11" s="94"/>
      <c r="M11" s="94"/>
    </row>
    <row r="12" spans="1:13">
      <c r="A12" s="21" t="s">
        <v>33</v>
      </c>
      <c r="B12" s="95">
        <v>206</v>
      </c>
      <c r="C12" s="88">
        <f>B12/'Tab. 5'!B11*100</f>
        <v>53.785900783289819</v>
      </c>
      <c r="D12" s="22">
        <v>259120</v>
      </c>
      <c r="E12" s="88">
        <f>D12/'Tab. 5'!C11*100</f>
        <v>70.284697508896798</v>
      </c>
      <c r="F12" s="95">
        <v>16</v>
      </c>
      <c r="G12" s="88">
        <f>F12/'Tab. 5'!E11*100</f>
        <v>36.363636363636367</v>
      </c>
      <c r="H12" s="22">
        <v>22914</v>
      </c>
      <c r="I12" s="88">
        <f>H12/'Tab. 5'!F11*100</f>
        <v>50.564921881896019</v>
      </c>
      <c r="J12" s="96"/>
      <c r="K12" s="96"/>
      <c r="L12" s="96"/>
      <c r="M12" s="96"/>
    </row>
    <row r="15" spans="1:13">
      <c r="B15" s="9"/>
    </row>
    <row r="16" spans="1:13">
      <c r="B16" s="9"/>
    </row>
  </sheetData>
  <mergeCells count="11">
    <mergeCell ref="A1:M1"/>
    <mergeCell ref="B3:E3"/>
    <mergeCell ref="F3:I3"/>
    <mergeCell ref="J3:M3"/>
    <mergeCell ref="B4:C4"/>
    <mergeCell ref="L4:M5"/>
    <mergeCell ref="D4:E5"/>
    <mergeCell ref="F4:G5"/>
    <mergeCell ref="H4:I5"/>
    <mergeCell ref="J4:K5"/>
    <mergeCell ref="B5:C5"/>
  </mergeCells>
  <printOptions gridLines="1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M12"/>
  <sheetViews>
    <sheetView workbookViewId="0">
      <selection activeCell="A14" sqref="A14"/>
    </sheetView>
  </sheetViews>
  <sheetFormatPr defaultColWidth="8.85546875" defaultRowHeight="15"/>
  <cols>
    <col min="2" max="2" width="5.28515625" customWidth="1"/>
    <col min="3" max="3" width="6.85546875" customWidth="1"/>
    <col min="4" max="4" width="9.28515625" customWidth="1"/>
    <col min="5" max="5" width="6.140625" customWidth="1"/>
    <col min="6" max="6" width="5.28515625" bestFit="1" customWidth="1"/>
    <col min="8" max="8" width="6.42578125" customWidth="1"/>
    <col min="9" max="9" width="6.8554687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>
      <c r="A1" s="342" t="s">
        <v>105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3" spans="1:13" ht="15.75" customHeight="1">
      <c r="A3" s="25" t="s">
        <v>100</v>
      </c>
      <c r="B3" s="343" t="s">
        <v>101</v>
      </c>
      <c r="C3" s="343"/>
      <c r="D3" s="343"/>
      <c r="E3" s="343"/>
      <c r="F3" s="343" t="s">
        <v>102</v>
      </c>
      <c r="G3" s="343"/>
      <c r="H3" s="343"/>
      <c r="I3" s="343"/>
      <c r="J3" s="348" t="s">
        <v>103</v>
      </c>
      <c r="K3" s="348"/>
      <c r="L3" s="348"/>
      <c r="M3" s="348"/>
    </row>
    <row r="4" spans="1:13" ht="11.25" customHeight="1">
      <c r="A4" s="27" t="s">
        <v>78</v>
      </c>
      <c r="B4" s="344" t="s">
        <v>77</v>
      </c>
      <c r="C4" s="344"/>
      <c r="D4" s="344" t="s">
        <v>64</v>
      </c>
      <c r="E4" s="344"/>
      <c r="F4" s="344" t="s">
        <v>77</v>
      </c>
      <c r="G4" s="344"/>
      <c r="H4" s="344" t="s">
        <v>64</v>
      </c>
      <c r="I4" s="344"/>
      <c r="J4" s="345" t="s">
        <v>97</v>
      </c>
      <c r="K4" s="345"/>
      <c r="L4" s="345" t="s">
        <v>64</v>
      </c>
      <c r="M4" s="345"/>
    </row>
    <row r="5" spans="1:13" ht="15" customHeight="1">
      <c r="A5" s="97"/>
      <c r="B5" s="347" t="s">
        <v>104</v>
      </c>
      <c r="C5" s="347"/>
      <c r="D5" s="347"/>
      <c r="E5" s="347"/>
      <c r="F5" s="347" t="s">
        <v>104</v>
      </c>
      <c r="G5" s="347"/>
      <c r="H5" s="347"/>
      <c r="I5" s="347"/>
      <c r="J5" s="346"/>
      <c r="K5" s="346"/>
      <c r="L5" s="346"/>
      <c r="M5" s="346"/>
    </row>
    <row r="6" spans="1:13" ht="12.75" customHeight="1">
      <c r="A6" s="90"/>
      <c r="B6" s="52" t="s">
        <v>96</v>
      </c>
      <c r="C6" s="52" t="s">
        <v>80</v>
      </c>
      <c r="D6" s="52" t="s">
        <v>96</v>
      </c>
      <c r="E6" s="52" t="s">
        <v>80</v>
      </c>
      <c r="F6" s="52" t="s">
        <v>96</v>
      </c>
      <c r="G6" s="52" t="s">
        <v>80</v>
      </c>
      <c r="H6" s="52" t="s">
        <v>96</v>
      </c>
      <c r="I6" s="52" t="s">
        <v>80</v>
      </c>
      <c r="J6" s="91" t="s">
        <v>96</v>
      </c>
      <c r="K6" s="91" t="s">
        <v>80</v>
      </c>
      <c r="L6" s="91" t="s">
        <v>96</v>
      </c>
      <c r="M6" s="91" t="s">
        <v>80</v>
      </c>
    </row>
    <row r="7" spans="1:13">
      <c r="A7" s="17" t="s">
        <v>81</v>
      </c>
      <c r="B7" s="18">
        <v>2</v>
      </c>
      <c r="C7" s="19">
        <f>B7/'Tab. 5'!B6*100</f>
        <v>2.1505376344086025</v>
      </c>
      <c r="D7" s="86">
        <v>938</v>
      </c>
      <c r="E7" s="19">
        <f>D7/'Tab. 5'!C6*100</f>
        <v>3.2533296337402886</v>
      </c>
      <c r="F7" s="92"/>
      <c r="G7" s="98">
        <f>F7/'Tab. 5'!E6*100</f>
        <v>0</v>
      </c>
      <c r="H7" s="99"/>
      <c r="I7" s="98">
        <f>H7/'Tab. 5'!F6*100</f>
        <v>0</v>
      </c>
      <c r="J7" s="94"/>
      <c r="K7" s="94"/>
      <c r="L7" s="94"/>
      <c r="M7" s="94"/>
    </row>
    <row r="8" spans="1:13">
      <c r="A8" s="17" t="s">
        <v>82</v>
      </c>
      <c r="B8" s="18">
        <v>5</v>
      </c>
      <c r="C8" s="19">
        <f>B8/'Tab. 5'!B7*100</f>
        <v>4.8076923076923084</v>
      </c>
      <c r="D8" s="86">
        <v>3055</v>
      </c>
      <c r="E8" s="19">
        <f>D8/'Tab. 5'!C7*100</f>
        <v>4.6479430379746836</v>
      </c>
      <c r="F8" s="18"/>
      <c r="G8" s="98">
        <f>F8/'Tab. 5'!E7*100</f>
        <v>0</v>
      </c>
      <c r="H8" s="86"/>
      <c r="I8" s="98">
        <f>H8/'Tab. 5'!F7*100</f>
        <v>0</v>
      </c>
      <c r="J8" s="94"/>
      <c r="K8" s="94"/>
      <c r="L8" s="94"/>
      <c r="M8" s="94"/>
    </row>
    <row r="9" spans="1:13">
      <c r="A9" s="17" t="s">
        <v>83</v>
      </c>
      <c r="B9" s="65">
        <v>11</v>
      </c>
      <c r="C9" s="19">
        <f>B9/'Tab. 5'!B8*100</f>
        <v>20</v>
      </c>
      <c r="D9" s="86">
        <v>9396</v>
      </c>
      <c r="E9" s="19">
        <f>D9/'Tab. 5'!C8*100</f>
        <v>19.650326250627405</v>
      </c>
      <c r="F9" s="65"/>
      <c r="G9" s="98">
        <f>F9/'Tab. 5'!E8*100</f>
        <v>0</v>
      </c>
      <c r="H9" s="84"/>
      <c r="I9" s="98">
        <f>H9/'Tab. 5'!F8*100</f>
        <v>0</v>
      </c>
      <c r="J9" s="94"/>
      <c r="K9" s="94"/>
      <c r="L9" s="94"/>
      <c r="M9" s="94"/>
    </row>
    <row r="10" spans="1:13">
      <c r="A10" s="17" t="s">
        <v>84</v>
      </c>
      <c r="B10" s="18">
        <v>81</v>
      </c>
      <c r="C10" s="19">
        <f>B10/'Tab. 5'!B9*100</f>
        <v>70.434782608695656</v>
      </c>
      <c r="D10" s="86">
        <v>129088</v>
      </c>
      <c r="E10" s="19">
        <f>D10/'Tab. 5'!C9*100</f>
        <v>75.069493713581224</v>
      </c>
      <c r="F10" s="18">
        <v>4</v>
      </c>
      <c r="G10" s="98">
        <f>F10/'Tab. 5'!E9*100</f>
        <v>20</v>
      </c>
      <c r="H10" s="86">
        <v>6317</v>
      </c>
      <c r="I10" s="98">
        <f>H10/'Tab. 5'!F9*100</f>
        <v>24.671926261521637</v>
      </c>
      <c r="J10" s="94"/>
      <c r="K10" s="94"/>
      <c r="L10" s="94"/>
      <c r="M10" s="94"/>
    </row>
    <row r="11" spans="1:13">
      <c r="A11" s="17" t="s">
        <v>98</v>
      </c>
      <c r="B11" s="18">
        <v>15</v>
      </c>
      <c r="C11" s="19">
        <f>B11/'Tab. 5'!B10*100</f>
        <v>93.75</v>
      </c>
      <c r="D11" s="86">
        <v>51366</v>
      </c>
      <c r="E11" s="19">
        <f>D11/'Tab. 5'!C10*100</f>
        <v>94.530531120026495</v>
      </c>
      <c r="F11" s="18">
        <v>2</v>
      </c>
      <c r="G11" s="98">
        <f>F11/'Tab. 5'!E10*100</f>
        <v>100</v>
      </c>
      <c r="H11" s="86">
        <v>6538</v>
      </c>
      <c r="I11" s="98">
        <f>H11/'Tab. 5'!F10*100</f>
        <v>100</v>
      </c>
      <c r="J11" s="94"/>
      <c r="K11" s="94"/>
      <c r="L11" s="94"/>
      <c r="M11" s="94"/>
    </row>
    <row r="12" spans="1:13">
      <c r="A12" s="21" t="s">
        <v>33</v>
      </c>
      <c r="B12" s="22">
        <v>114</v>
      </c>
      <c r="C12" s="23">
        <f>B12/'Tab. 5'!B11*100</f>
        <v>29.765013054830288</v>
      </c>
      <c r="D12" s="95">
        <v>193843</v>
      </c>
      <c r="E12" s="23">
        <f>D12/'Tab. 5'!C11*100</f>
        <v>52.57871495529902</v>
      </c>
      <c r="F12" s="22">
        <v>6</v>
      </c>
      <c r="G12" s="23">
        <f>F12/'Tab. 5'!E11*100</f>
        <v>13.636363636363635</v>
      </c>
      <c r="H12" s="95">
        <v>12855</v>
      </c>
      <c r="I12" s="23">
        <f>H12/'Tab. 5'!F11*100</f>
        <v>28.367464030364552</v>
      </c>
      <c r="J12" s="96"/>
      <c r="K12" s="96"/>
      <c r="L12" s="96"/>
      <c r="M12" s="96"/>
    </row>
  </sheetData>
  <mergeCells count="12">
    <mergeCell ref="A1:M1"/>
    <mergeCell ref="B3:E3"/>
    <mergeCell ref="F3:I3"/>
    <mergeCell ref="J3:M3"/>
    <mergeCell ref="J4:K5"/>
    <mergeCell ref="L4:M5"/>
    <mergeCell ref="D4:E5"/>
    <mergeCell ref="H4:I5"/>
    <mergeCell ref="B4:C4"/>
    <mergeCell ref="F4:G4"/>
    <mergeCell ref="B5:C5"/>
    <mergeCell ref="F5:G5"/>
  </mergeCells>
  <printOptions gridLines="1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10"/>
  <sheetViews>
    <sheetView workbookViewId="0">
      <selection activeCell="A12" sqref="A12"/>
    </sheetView>
  </sheetViews>
  <sheetFormatPr defaultColWidth="8.85546875" defaultRowHeight="15"/>
  <cols>
    <col min="3" max="3" width="14" customWidth="1"/>
    <col min="5" max="5" width="10.42578125" customWidth="1"/>
    <col min="7" max="7" width="10.42578125" customWidth="1"/>
  </cols>
  <sheetData>
    <row r="1" spans="1:7" ht="32.25" customHeight="1">
      <c r="A1" s="316" t="s">
        <v>106</v>
      </c>
      <c r="B1" s="316"/>
      <c r="C1" s="316"/>
      <c r="D1" s="316"/>
      <c r="E1" s="316"/>
      <c r="F1" s="316"/>
      <c r="G1" s="316"/>
    </row>
    <row r="3" spans="1:7" ht="38.25" customHeight="1">
      <c r="A3" s="349" t="s">
        <v>107</v>
      </c>
      <c r="B3" s="351" t="s">
        <v>108</v>
      </c>
      <c r="C3" s="351"/>
      <c r="D3" s="351" t="s">
        <v>109</v>
      </c>
      <c r="E3" s="351"/>
      <c r="F3" s="351" t="s">
        <v>110</v>
      </c>
      <c r="G3" s="351"/>
    </row>
    <row r="4" spans="1:7" ht="51">
      <c r="A4" s="350"/>
      <c r="B4" s="100"/>
      <c r="C4" s="101" t="s">
        <v>111</v>
      </c>
      <c r="D4" s="102"/>
      <c r="E4" s="101" t="s">
        <v>111</v>
      </c>
      <c r="F4" s="102"/>
      <c r="G4" s="101" t="s">
        <v>111</v>
      </c>
    </row>
    <row r="5" spans="1:7">
      <c r="A5" s="103" t="s">
        <v>81</v>
      </c>
      <c r="B5" s="54">
        <v>3.7671345452154759</v>
      </c>
      <c r="C5" s="54">
        <v>2.6264751323099174</v>
      </c>
      <c r="D5" s="54">
        <v>3.7521815008726005</v>
      </c>
      <c r="E5" s="54">
        <v>2.6178010471204187</v>
      </c>
      <c r="F5" s="54">
        <v>2.0069808027923211</v>
      </c>
      <c r="G5" s="54">
        <v>1.0471204188481675</v>
      </c>
    </row>
    <row r="6" spans="1:7">
      <c r="A6" s="103" t="s">
        <v>82</v>
      </c>
      <c r="B6" s="54">
        <v>4.4302604292908887</v>
      </c>
      <c r="C6" s="54">
        <v>2.4238506907974471</v>
      </c>
      <c r="D6" s="54">
        <v>3.4346504559270521</v>
      </c>
      <c r="E6" s="54">
        <v>1.5805471124620063</v>
      </c>
      <c r="F6" s="54">
        <v>1.2765957446808509</v>
      </c>
      <c r="G6" s="54">
        <v>0.39513677811550157</v>
      </c>
    </row>
    <row r="7" spans="1:7">
      <c r="A7" s="103" t="s">
        <v>83</v>
      </c>
      <c r="B7" s="54">
        <v>5.0907602019926301</v>
      </c>
      <c r="C7" s="54">
        <v>1.6767727972859678</v>
      </c>
      <c r="D7" s="54">
        <v>5.2087322864802754</v>
      </c>
      <c r="E7" s="54">
        <v>0.91918805055534281</v>
      </c>
      <c r="F7" s="54">
        <v>2.3362696284948297</v>
      </c>
      <c r="G7" s="54">
        <v>0.4595940252776714</v>
      </c>
    </row>
    <row r="8" spans="1:7">
      <c r="A8" s="103" t="s">
        <v>84</v>
      </c>
      <c r="B8" s="54">
        <v>7.7069867028411485</v>
      </c>
      <c r="C8" s="54">
        <v>0.54008635307575881</v>
      </c>
      <c r="D8" s="54">
        <v>9.6742414291343746</v>
      </c>
      <c r="E8" s="54">
        <v>0.32181794299225008</v>
      </c>
      <c r="F8" s="54">
        <v>5.0505713910416397</v>
      </c>
      <c r="G8" s="54">
        <v>0.20359910679101537</v>
      </c>
    </row>
    <row r="9" spans="1:7">
      <c r="A9" s="103" t="s">
        <v>85</v>
      </c>
      <c r="B9" s="54">
        <v>9.105394572573756</v>
      </c>
      <c r="C9" s="54">
        <v>0.5240160325908404</v>
      </c>
      <c r="D9" s="54">
        <v>11.726501894281077</v>
      </c>
      <c r="E9" s="54">
        <v>0.82987551867219922</v>
      </c>
      <c r="F9" s="54">
        <v>6.566841060797401</v>
      </c>
      <c r="G9" s="54">
        <v>0.68554934151181668</v>
      </c>
    </row>
    <row r="10" spans="1:7">
      <c r="A10" s="104" t="s">
        <v>33</v>
      </c>
      <c r="B10" s="105">
        <v>6.712209435605887</v>
      </c>
      <c r="C10" s="56">
        <v>1.1691348402182384</v>
      </c>
      <c r="D10" s="56">
        <v>8.6820534943917167</v>
      </c>
      <c r="E10" s="56">
        <v>0.72260569456427959</v>
      </c>
      <c r="F10" s="56">
        <v>4.5261719873454132</v>
      </c>
      <c r="G10" s="56">
        <v>0.3810756399194708</v>
      </c>
    </row>
  </sheetData>
  <mergeCells count="5">
    <mergeCell ref="A1:G1"/>
    <mergeCell ref="A3:A4"/>
    <mergeCell ref="B3:C3"/>
    <mergeCell ref="D3:E3"/>
    <mergeCell ref="F3:G3"/>
  </mergeCells>
  <printOptions gridLines="1"/>
  <pageMargins left="0.7" right="0.7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26"/>
  <sheetViews>
    <sheetView zoomScale="80" workbookViewId="0">
      <selection activeCell="A28" sqref="A28"/>
    </sheetView>
  </sheetViews>
  <sheetFormatPr defaultColWidth="8.85546875" defaultRowHeight="15"/>
  <cols>
    <col min="1" max="1" width="22.42578125" customWidth="1"/>
    <col min="2" max="2" width="9.42578125" bestFit="1" customWidth="1"/>
    <col min="3" max="4" width="9.28515625" bestFit="1" customWidth="1"/>
    <col min="5" max="5" width="9.42578125" bestFit="1" customWidth="1"/>
    <col min="6" max="9" width="9.28515625" bestFit="1" customWidth="1"/>
    <col min="10" max="10" width="9.42578125" bestFit="1" customWidth="1"/>
  </cols>
  <sheetData>
    <row r="1" spans="1:11">
      <c r="A1" s="342" t="s">
        <v>112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3" spans="1:11">
      <c r="A3" s="352" t="s">
        <v>7</v>
      </c>
      <c r="B3" s="352" t="s">
        <v>52</v>
      </c>
      <c r="C3" s="352" t="s">
        <v>113</v>
      </c>
      <c r="D3" s="352" t="s">
        <v>114</v>
      </c>
      <c r="E3" s="352" t="s">
        <v>115</v>
      </c>
      <c r="F3" s="352" t="s">
        <v>116</v>
      </c>
      <c r="G3" s="352" t="s">
        <v>117</v>
      </c>
      <c r="H3" s="352" t="s">
        <v>118</v>
      </c>
      <c r="I3" s="352" t="s">
        <v>119</v>
      </c>
      <c r="J3" s="106" t="s">
        <v>120</v>
      </c>
      <c r="K3" s="352" t="s">
        <v>33</v>
      </c>
    </row>
    <row r="4" spans="1:11" ht="36">
      <c r="A4" s="353"/>
      <c r="B4" s="353"/>
      <c r="C4" s="353"/>
      <c r="D4" s="353"/>
      <c r="E4" s="353"/>
      <c r="F4" s="353"/>
      <c r="G4" s="353"/>
      <c r="H4" s="353"/>
      <c r="I4" s="353"/>
      <c r="J4" s="107" t="s">
        <v>121</v>
      </c>
      <c r="K4" s="353"/>
    </row>
    <row r="5" spans="1:11">
      <c r="A5" s="108" t="s">
        <v>12</v>
      </c>
      <c r="B5" s="66">
        <v>71.856682297772565</v>
      </c>
      <c r="C5" s="66">
        <v>7.3014361078546308</v>
      </c>
      <c r="D5" s="66">
        <v>5.5942262602579129</v>
      </c>
      <c r="E5" s="66">
        <v>9.9391852286049236</v>
      </c>
      <c r="F5" s="66">
        <v>2.2567409144196953</v>
      </c>
      <c r="G5" s="66">
        <v>5.128956623681126E-2</v>
      </c>
      <c r="H5" s="66">
        <v>2.828253223915592</v>
      </c>
      <c r="I5" s="66">
        <v>1.4654161781946071E-2</v>
      </c>
      <c r="J5" s="66">
        <v>0.1575322391559203</v>
      </c>
      <c r="K5" s="18">
        <v>27296</v>
      </c>
    </row>
    <row r="6" spans="1:11">
      <c r="A6" s="108" t="s">
        <v>13</v>
      </c>
      <c r="B6" s="66">
        <v>80.864197530864203</v>
      </c>
      <c r="C6" s="66">
        <v>6.2962962962962958</v>
      </c>
      <c r="D6" s="66">
        <v>3.0864197530864197</v>
      </c>
      <c r="E6" s="66">
        <v>7.7777777777777777</v>
      </c>
      <c r="F6" s="66">
        <v>0.98765432098765427</v>
      </c>
      <c r="G6" s="66">
        <v>0</v>
      </c>
      <c r="H6" s="66">
        <v>0.98765432098765427</v>
      </c>
      <c r="I6" s="66">
        <v>0</v>
      </c>
      <c r="J6" s="66">
        <v>0</v>
      </c>
      <c r="K6" s="18">
        <v>810</v>
      </c>
    </row>
    <row r="7" spans="1:11">
      <c r="A7" s="108" t="s">
        <v>14</v>
      </c>
      <c r="B7" s="66">
        <v>69.171412065692834</v>
      </c>
      <c r="C7" s="66">
        <v>4.991609584330555</v>
      </c>
      <c r="D7" s="66">
        <v>5.4028774999312263</v>
      </c>
      <c r="E7" s="66">
        <v>9.6792385353910486</v>
      </c>
      <c r="F7" s="66">
        <v>3.4524497262798826</v>
      </c>
      <c r="G7" s="66">
        <v>9.6283458501829386E-2</v>
      </c>
      <c r="H7" s="66">
        <v>7.1469835767929357</v>
      </c>
      <c r="I7" s="66">
        <v>1.10038238287805E-2</v>
      </c>
      <c r="J7" s="66">
        <v>4.8141729250914693E-2</v>
      </c>
      <c r="K7" s="18">
        <v>72702</v>
      </c>
    </row>
    <row r="8" spans="1:11">
      <c r="A8" s="108" t="s">
        <v>15</v>
      </c>
      <c r="B8" s="66">
        <v>77.673438098888454</v>
      </c>
      <c r="C8" s="66">
        <v>4.522805672671522</v>
      </c>
      <c r="D8" s="66">
        <v>8.0873898045228056</v>
      </c>
      <c r="E8" s="66">
        <v>4.2545036412418549</v>
      </c>
      <c r="F8" s="66">
        <v>0.95822154082023758</v>
      </c>
      <c r="G8" s="66">
        <v>3.8328861632809505E-2</v>
      </c>
      <c r="H8" s="66">
        <v>4.4653123802223078</v>
      </c>
      <c r="I8" s="66">
        <v>0</v>
      </c>
      <c r="J8" s="66">
        <v>0</v>
      </c>
      <c r="K8" s="18">
        <v>5218</v>
      </c>
    </row>
    <row r="9" spans="1:11">
      <c r="A9" s="108" t="s">
        <v>16</v>
      </c>
      <c r="B9" s="66">
        <v>74.850149850149847</v>
      </c>
      <c r="C9" s="66">
        <v>5.3446553446553446</v>
      </c>
      <c r="D9" s="66">
        <v>7.4675324675324672</v>
      </c>
      <c r="E9" s="66">
        <v>6.418581418581419</v>
      </c>
      <c r="F9" s="66">
        <v>1.5484515484515484</v>
      </c>
      <c r="G9" s="66">
        <v>4.9950049950049952E-2</v>
      </c>
      <c r="H9" s="66">
        <v>4.2707292707292703</v>
      </c>
      <c r="I9" s="66">
        <v>0</v>
      </c>
      <c r="J9" s="66">
        <v>4.9950049950049952E-2</v>
      </c>
      <c r="K9" s="18">
        <v>4004</v>
      </c>
    </row>
    <row r="10" spans="1:11">
      <c r="A10" s="108" t="s">
        <v>17</v>
      </c>
      <c r="B10" s="66">
        <v>71.033642868016443</v>
      </c>
      <c r="C10" s="66">
        <v>6.6067894656720956</v>
      </c>
      <c r="D10" s="66">
        <v>7.036078550768762</v>
      </c>
      <c r="E10" s="66">
        <v>7.8063632211904403</v>
      </c>
      <c r="F10" s="66">
        <v>1.0869234282234739</v>
      </c>
      <c r="G10" s="66">
        <v>0.4658243263814888</v>
      </c>
      <c r="H10" s="66">
        <v>5.79083574364439</v>
      </c>
      <c r="I10" s="66">
        <v>1.5223017202009437E-2</v>
      </c>
      <c r="J10" s="66">
        <v>0.15831937890089814</v>
      </c>
      <c r="K10" s="18">
        <v>32845</v>
      </c>
    </row>
    <row r="11" spans="1:11">
      <c r="A11" s="108" t="s">
        <v>18</v>
      </c>
      <c r="B11" s="66">
        <v>73.39077546882919</v>
      </c>
      <c r="C11" s="66">
        <v>6.322858590978206</v>
      </c>
      <c r="D11" s="66">
        <v>7.349214394323365</v>
      </c>
      <c r="E11" s="66">
        <v>4.8783578307146476</v>
      </c>
      <c r="F11" s="66">
        <v>1.2671059300557528</v>
      </c>
      <c r="G11" s="66">
        <v>2.2681196147997973</v>
      </c>
      <c r="H11" s="66">
        <v>4.4348707551951341</v>
      </c>
      <c r="I11" s="66">
        <v>2.5342118601115054E-2</v>
      </c>
      <c r="J11" s="66">
        <v>6.3355296502787636E-2</v>
      </c>
      <c r="K11" s="18">
        <v>7892</v>
      </c>
    </row>
    <row r="12" spans="1:11">
      <c r="A12" s="108" t="s">
        <v>19</v>
      </c>
      <c r="B12" s="66">
        <v>69.755223880597015</v>
      </c>
      <c r="C12" s="66">
        <v>4.1432835820895519</v>
      </c>
      <c r="D12" s="66">
        <v>7.8447761194029848</v>
      </c>
      <c r="E12" s="66">
        <v>7.9761194029850744</v>
      </c>
      <c r="F12" s="66">
        <v>6.2328358208955219</v>
      </c>
      <c r="G12" s="66">
        <v>5.9701492537313432E-2</v>
      </c>
      <c r="H12" s="66">
        <v>3.8567164179104476</v>
      </c>
      <c r="I12" s="66">
        <v>2.3880597014925373E-2</v>
      </c>
      <c r="J12" s="66">
        <v>0.10746268656716418</v>
      </c>
      <c r="K12" s="18">
        <v>8375</v>
      </c>
    </row>
    <row r="13" spans="1:11">
      <c r="A13" s="108" t="s">
        <v>20</v>
      </c>
      <c r="B13" s="66">
        <v>66.507084792597112</v>
      </c>
      <c r="C13" s="66">
        <v>5.7802911030427655</v>
      </c>
      <c r="D13" s="66">
        <v>8.0422838415319866</v>
      </c>
      <c r="E13" s="66">
        <v>11.637695594897664</v>
      </c>
      <c r="F13" s="66">
        <v>1.2852231468688751</v>
      </c>
      <c r="G13" s="66">
        <v>6.4261157343443759E-2</v>
      </c>
      <c r="H13" s="66">
        <v>6.6638820165151174</v>
      </c>
      <c r="I13" s="66">
        <v>3.2130578671721883E-3</v>
      </c>
      <c r="J13" s="66">
        <v>1.606528933586094E-2</v>
      </c>
      <c r="K13" s="18">
        <v>31123</v>
      </c>
    </row>
    <row r="14" spans="1:11">
      <c r="A14" s="108" t="s">
        <v>21</v>
      </c>
      <c r="B14" s="66">
        <v>71.94192838398375</v>
      </c>
      <c r="C14" s="66">
        <v>5.4219927198848721</v>
      </c>
      <c r="D14" s="66">
        <v>7.9531025141792941</v>
      </c>
      <c r="E14" s="66">
        <v>5.4600863455515114</v>
      </c>
      <c r="F14" s="66">
        <v>1.8750529078134257</v>
      </c>
      <c r="G14" s="66">
        <v>0.18200287818505037</v>
      </c>
      <c r="H14" s="66">
        <v>7.0219249978836871</v>
      </c>
      <c r="I14" s="66">
        <v>1.2697875222212818E-2</v>
      </c>
      <c r="J14" s="66">
        <v>0.13121137729619911</v>
      </c>
      <c r="K14" s="18">
        <v>23626</v>
      </c>
    </row>
    <row r="15" spans="1:11">
      <c r="A15" s="108" t="s">
        <v>22</v>
      </c>
      <c r="B15" s="66">
        <v>78.540558510638306</v>
      </c>
      <c r="C15" s="66">
        <v>5.4188829787234045</v>
      </c>
      <c r="D15" s="66">
        <v>5.2360372340425529</v>
      </c>
      <c r="E15" s="66">
        <v>6.1003989361702127</v>
      </c>
      <c r="F15" s="66">
        <v>1.7453457446808509</v>
      </c>
      <c r="G15" s="66">
        <v>6.6489361702127658E-2</v>
      </c>
      <c r="H15" s="66">
        <v>1.7453457446808509</v>
      </c>
      <c r="I15" s="66">
        <v>0</v>
      </c>
      <c r="J15" s="66">
        <v>1.146941489361702</v>
      </c>
      <c r="K15" s="18">
        <v>6016</v>
      </c>
    </row>
    <row r="16" spans="1:11">
      <c r="A16" s="108" t="s">
        <v>23</v>
      </c>
      <c r="B16" s="66">
        <v>64.885659328916432</v>
      </c>
      <c r="C16" s="66">
        <v>3.4088480444539431</v>
      </c>
      <c r="D16" s="66">
        <v>5.909382346655268</v>
      </c>
      <c r="E16" s="66">
        <v>5.5353708057277196</v>
      </c>
      <c r="F16" s="66">
        <v>1.4319298995511862</v>
      </c>
      <c r="G16" s="66">
        <v>2.1372088053002777E-2</v>
      </c>
      <c r="H16" s="66">
        <v>5.4391964094892078</v>
      </c>
      <c r="I16" s="66">
        <v>2.1372088053002777E-2</v>
      </c>
      <c r="J16" s="66">
        <v>13.346868989100235</v>
      </c>
      <c r="K16" s="18">
        <v>9358</v>
      </c>
    </row>
    <row r="17" spans="1:11">
      <c r="A17" s="108" t="s">
        <v>24</v>
      </c>
      <c r="B17" s="66">
        <v>78.72512243409399</v>
      </c>
      <c r="C17" s="66">
        <v>6.9188288006668746</v>
      </c>
      <c r="D17" s="66">
        <v>3.7277274148171302</v>
      </c>
      <c r="E17" s="66">
        <v>2.818589142440346</v>
      </c>
      <c r="F17" s="66">
        <v>1.8417213712618525</v>
      </c>
      <c r="G17" s="66">
        <v>0.14587892049598833</v>
      </c>
      <c r="H17" s="66">
        <v>5.6371782848806919</v>
      </c>
      <c r="I17" s="66">
        <v>1.0419922892570594E-2</v>
      </c>
      <c r="J17" s="66">
        <v>0.17453370845055746</v>
      </c>
      <c r="K17" s="18">
        <v>38388</v>
      </c>
    </row>
    <row r="18" spans="1:11">
      <c r="A18" s="108" t="s">
        <v>25</v>
      </c>
      <c r="B18" s="66">
        <v>83.377659574468083</v>
      </c>
      <c r="C18" s="66">
        <v>5.0048355899419725</v>
      </c>
      <c r="D18" s="66">
        <v>4.6058994197292069</v>
      </c>
      <c r="E18" s="66">
        <v>3.9047388781431334</v>
      </c>
      <c r="F18" s="66">
        <v>1.2814313346228239</v>
      </c>
      <c r="G18" s="66">
        <v>6.0444874274661511E-2</v>
      </c>
      <c r="H18" s="66">
        <v>1.6682785299806577</v>
      </c>
      <c r="I18" s="66">
        <v>2.4177949709864605E-2</v>
      </c>
      <c r="J18" s="66">
        <v>7.2533849129593819E-2</v>
      </c>
      <c r="K18" s="18">
        <v>8272</v>
      </c>
    </row>
    <row r="19" spans="1:11">
      <c r="A19" s="108" t="s">
        <v>26</v>
      </c>
      <c r="B19" s="66">
        <v>100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18">
        <v>1672</v>
      </c>
    </row>
    <row r="20" spans="1:11">
      <c r="A20" s="108" t="s">
        <v>27</v>
      </c>
      <c r="B20" s="66">
        <v>93.175752140584635</v>
      </c>
      <c r="C20" s="66">
        <v>1.4946725599470458</v>
      </c>
      <c r="D20" s="66">
        <v>1.3281233318386607</v>
      </c>
      <c r="E20" s="66">
        <v>1.7722546067943545</v>
      </c>
      <c r="F20" s="66">
        <v>0.55516409369461694</v>
      </c>
      <c r="G20" s="66">
        <v>2.3487711656310722E-2</v>
      </c>
      <c r="H20" s="66">
        <v>1.5053487925180962</v>
      </c>
      <c r="I20" s="66">
        <v>8.5409860568402621E-3</v>
      </c>
      <c r="J20" s="66">
        <v>0.13665577690944419</v>
      </c>
      <c r="K20" s="18">
        <v>46833</v>
      </c>
    </row>
    <row r="21" spans="1:11">
      <c r="A21" s="108" t="s">
        <v>28</v>
      </c>
      <c r="B21" s="66">
        <v>91.866080830821744</v>
      </c>
      <c r="C21" s="66">
        <v>2.1206289262500455</v>
      </c>
      <c r="D21" s="66">
        <v>1.9063873052761537</v>
      </c>
      <c r="E21" s="66">
        <v>1.7684011765133085</v>
      </c>
      <c r="F21" s="66">
        <v>0.43211445586259484</v>
      </c>
      <c r="G21" s="66">
        <v>2.9049711318493772E-2</v>
      </c>
      <c r="H21" s="66">
        <v>1.1402011692508807</v>
      </c>
      <c r="I21" s="66">
        <v>3.6312139148117215E-3</v>
      </c>
      <c r="J21" s="66">
        <v>0.73350521079196773</v>
      </c>
      <c r="K21" s="18">
        <v>27539</v>
      </c>
    </row>
    <row r="22" spans="1:11">
      <c r="A22" s="108" t="s">
        <v>29</v>
      </c>
      <c r="B22" s="66">
        <v>99.790794979079493</v>
      </c>
      <c r="C22" s="66">
        <v>2.615062761506276E-2</v>
      </c>
      <c r="D22" s="66">
        <v>0.1307531380753138</v>
      </c>
      <c r="E22" s="66">
        <v>2.615062761506276E-2</v>
      </c>
      <c r="F22" s="66">
        <v>0</v>
      </c>
      <c r="G22" s="66">
        <v>0</v>
      </c>
      <c r="H22" s="66">
        <v>0</v>
      </c>
      <c r="I22" s="66">
        <v>0</v>
      </c>
      <c r="J22" s="66">
        <v>2.615062761506276E-2</v>
      </c>
      <c r="K22" s="18">
        <v>3824</v>
      </c>
    </row>
    <row r="23" spans="1:11">
      <c r="A23" s="108" t="s">
        <v>30</v>
      </c>
      <c r="B23" s="66">
        <v>90.050497080637527</v>
      </c>
      <c r="C23" s="66">
        <v>3.8109515543632635</v>
      </c>
      <c r="D23" s="66">
        <v>1.3255483667350481</v>
      </c>
      <c r="E23" s="66">
        <v>3.0534953448003788</v>
      </c>
      <c r="F23" s="66">
        <v>0.29982641628530854</v>
      </c>
      <c r="G23" s="66">
        <v>1.5780337699226762E-2</v>
      </c>
      <c r="H23" s="66">
        <v>1.4202303929304085</v>
      </c>
      <c r="I23" s="66">
        <v>1.5780337699226762E-2</v>
      </c>
      <c r="J23" s="66">
        <v>7.8901688496133809E-3</v>
      </c>
      <c r="K23" s="18">
        <v>12674</v>
      </c>
    </row>
    <row r="24" spans="1:11">
      <c r="A24" s="108" t="s">
        <v>31</v>
      </c>
      <c r="B24" s="66">
        <v>93.365925458655312</v>
      </c>
      <c r="C24" s="66">
        <v>2.5705724649108976</v>
      </c>
      <c r="D24" s="66">
        <v>0.65972769804972931</v>
      </c>
      <c r="E24" s="66">
        <v>1.8635336172002315</v>
      </c>
      <c r="F24" s="66">
        <v>0.2917520895757767</v>
      </c>
      <c r="G24" s="66">
        <v>4.4682752457551385E-2</v>
      </c>
      <c r="H24" s="66">
        <v>1.0960416338117016</v>
      </c>
      <c r="I24" s="66">
        <v>2.6283972033853756E-3</v>
      </c>
      <c r="J24" s="66">
        <v>0.10513588813541504</v>
      </c>
      <c r="K24" s="18">
        <v>38047</v>
      </c>
    </row>
    <row r="25" spans="1:11">
      <c r="A25" s="108" t="s">
        <v>32</v>
      </c>
      <c r="B25" s="66">
        <v>92.110799438990185</v>
      </c>
      <c r="C25" s="66">
        <v>2.73492286115007</v>
      </c>
      <c r="D25" s="66">
        <v>1.2622720897615709</v>
      </c>
      <c r="E25" s="66">
        <v>1.9050958391771855</v>
      </c>
      <c r="F25" s="66">
        <v>0.47919588592800377</v>
      </c>
      <c r="G25" s="66">
        <v>2.337540906965872E-2</v>
      </c>
      <c r="H25" s="66">
        <v>1.4609630668536699</v>
      </c>
      <c r="I25" s="66">
        <v>1.168770453482936E-2</v>
      </c>
      <c r="J25" s="66">
        <v>1.168770453482936E-2</v>
      </c>
      <c r="K25" s="18">
        <v>8556</v>
      </c>
    </row>
    <row r="26" spans="1:11">
      <c r="A26" s="109" t="s">
        <v>33</v>
      </c>
      <c r="B26" s="110">
        <v>78.884233705721215</v>
      </c>
      <c r="C26" s="110">
        <v>4.5568327193791873</v>
      </c>
      <c r="D26" s="110">
        <v>4.4546810289373573</v>
      </c>
      <c r="E26" s="110">
        <v>5.7070029320426245</v>
      </c>
      <c r="F26" s="110">
        <v>1.6115392862391553</v>
      </c>
      <c r="G26" s="110">
        <v>0.14334965993605883</v>
      </c>
      <c r="H26" s="110">
        <v>4.1788232799847735</v>
      </c>
      <c r="I26" s="110">
        <v>1.0118799524898268E-2</v>
      </c>
      <c r="J26" s="110">
        <v>0.45341858823472719</v>
      </c>
      <c r="K26" s="22">
        <v>415070</v>
      </c>
    </row>
  </sheetData>
  <mergeCells count="11"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N14"/>
  <sheetViews>
    <sheetView workbookViewId="0">
      <selection activeCell="A12" sqref="A12"/>
    </sheetView>
  </sheetViews>
  <sheetFormatPr defaultColWidth="8.85546875" defaultRowHeight="15"/>
  <cols>
    <col min="1" max="1" width="27.140625" customWidth="1"/>
    <col min="18" max="18" width="15.28515625" customWidth="1"/>
  </cols>
  <sheetData>
    <row r="1" spans="1:14" ht="36.75" customHeight="1">
      <c r="A1" s="316" t="s">
        <v>123</v>
      </c>
      <c r="B1" s="316"/>
      <c r="C1" s="316"/>
    </row>
    <row r="3" spans="1:14">
      <c r="A3" s="112" t="s">
        <v>124</v>
      </c>
      <c r="B3" s="42" t="s">
        <v>80</v>
      </c>
      <c r="C3" s="42" t="s">
        <v>33</v>
      </c>
    </row>
    <row r="4" spans="1:14">
      <c r="A4" s="17" t="s">
        <v>122</v>
      </c>
      <c r="B4" s="113">
        <f>C4/C10</f>
        <v>0.22053542278811622</v>
      </c>
      <c r="C4" s="18">
        <v>18914</v>
      </c>
    </row>
    <row r="5" spans="1:14">
      <c r="A5" s="17" t="s">
        <v>125</v>
      </c>
      <c r="B5" s="113">
        <f>C5/C10</f>
        <v>0.21560328342894455</v>
      </c>
      <c r="C5" s="18">
        <v>18491</v>
      </c>
    </row>
    <row r="6" spans="1:14">
      <c r="A6" s="17" t="s">
        <v>115</v>
      </c>
      <c r="B6" s="113">
        <f>C6/C10</f>
        <v>0.27619980411361411</v>
      </c>
      <c r="C6" s="18">
        <v>23688</v>
      </c>
    </row>
    <row r="7" spans="1:14">
      <c r="A7" s="17" t="s">
        <v>116</v>
      </c>
      <c r="B7" s="113">
        <f>C7/C10</f>
        <v>7.799309733687794E-2</v>
      </c>
      <c r="C7" s="18">
        <v>6689</v>
      </c>
      <c r="M7" s="111"/>
    </row>
    <row r="8" spans="1:14">
      <c r="A8" s="17" t="s">
        <v>126</v>
      </c>
      <c r="B8" s="113">
        <f>C8/C10</f>
        <v>7.4273587985634994E-3</v>
      </c>
      <c r="C8" s="18">
        <v>637</v>
      </c>
      <c r="M8" s="111"/>
    </row>
    <row r="9" spans="1:14">
      <c r="A9" s="17" t="s">
        <v>118</v>
      </c>
      <c r="B9" s="113">
        <f>C9/C10</f>
        <v>0.20224103353388367</v>
      </c>
      <c r="C9" s="18">
        <v>17345</v>
      </c>
      <c r="M9" s="111"/>
    </row>
    <row r="10" spans="1:14">
      <c r="A10" s="17" t="s">
        <v>33</v>
      </c>
      <c r="B10" s="113">
        <f>SUM(B4:B9)</f>
        <v>1</v>
      </c>
      <c r="C10" s="18">
        <v>85764</v>
      </c>
    </row>
    <row r="14" spans="1:14">
      <c r="N14" s="111"/>
    </row>
  </sheetData>
  <mergeCells count="1">
    <mergeCell ref="A1:C1"/>
  </mergeCells>
  <printOptions gridLines="1"/>
  <pageMargins left="0.7" right="0.7" top="0.75" bottom="0.75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50"/>
  <sheetViews>
    <sheetView workbookViewId="0">
      <selection activeCell="A28" sqref="A28"/>
    </sheetView>
  </sheetViews>
  <sheetFormatPr defaultColWidth="8.85546875" defaultRowHeight="15"/>
  <cols>
    <col min="1" max="1" width="18.42578125" customWidth="1"/>
  </cols>
  <sheetData>
    <row r="1" spans="1:7">
      <c r="A1" s="342" t="s">
        <v>127</v>
      </c>
      <c r="B1" s="342"/>
      <c r="C1" s="342"/>
      <c r="D1" s="342"/>
      <c r="E1" s="342"/>
      <c r="F1" s="342"/>
      <c r="G1" s="342"/>
    </row>
    <row r="3" spans="1:7" ht="22.5" customHeight="1">
      <c r="A3" s="321" t="s">
        <v>7</v>
      </c>
      <c r="B3" s="354" t="s">
        <v>128</v>
      </c>
      <c r="C3" s="354"/>
      <c r="D3" s="354"/>
      <c r="E3" s="354"/>
      <c r="F3" s="321" t="s">
        <v>65</v>
      </c>
      <c r="G3" s="321" t="s">
        <v>129</v>
      </c>
    </row>
    <row r="4" spans="1:7">
      <c r="A4" s="323"/>
      <c r="B4" s="52" t="s">
        <v>130</v>
      </c>
      <c r="C4" s="52" t="s">
        <v>131</v>
      </c>
      <c r="D4" s="52" t="s">
        <v>132</v>
      </c>
      <c r="E4" s="52" t="s">
        <v>133</v>
      </c>
      <c r="F4" s="323"/>
      <c r="G4" s="323"/>
    </row>
    <row r="5" spans="1:7">
      <c r="A5" s="103" t="s">
        <v>12</v>
      </c>
      <c r="B5" s="66">
        <v>0.74369871043376323</v>
      </c>
      <c r="C5" s="66">
        <v>28.157971864009379</v>
      </c>
      <c r="D5" s="66">
        <v>60.763481828839396</v>
      </c>
      <c r="E5" s="66">
        <v>10.334847596717468</v>
      </c>
      <c r="F5" s="86">
        <v>27296</v>
      </c>
      <c r="G5" s="66">
        <v>0</v>
      </c>
    </row>
    <row r="6" spans="1:7">
      <c r="A6" s="103" t="s">
        <v>13</v>
      </c>
      <c r="B6" s="66">
        <v>0.49382716049382713</v>
      </c>
      <c r="C6" s="66">
        <v>27.530864197530864</v>
      </c>
      <c r="D6" s="66">
        <v>60.987654320987652</v>
      </c>
      <c r="E6" s="66">
        <v>10.987654320987653</v>
      </c>
      <c r="F6" s="86">
        <v>810</v>
      </c>
      <c r="G6" s="66">
        <v>0</v>
      </c>
    </row>
    <row r="7" spans="1:7">
      <c r="A7" s="103" t="s">
        <v>14</v>
      </c>
      <c r="B7" s="66">
        <v>0.73037880663530574</v>
      </c>
      <c r="C7" s="66">
        <v>26.561855244697529</v>
      </c>
      <c r="D7" s="66">
        <v>62.17848202250282</v>
      </c>
      <c r="E7" s="66">
        <v>10.516904624356965</v>
      </c>
      <c r="F7" s="86">
        <v>72702</v>
      </c>
      <c r="G7" s="66">
        <v>1.2379301807378064E-2</v>
      </c>
    </row>
    <row r="8" spans="1:7">
      <c r="A8" s="103" t="s">
        <v>70</v>
      </c>
      <c r="B8" s="66">
        <v>0.72824837102338058</v>
      </c>
      <c r="C8" s="66">
        <v>32.637025680337295</v>
      </c>
      <c r="D8" s="66">
        <v>58.930624760444616</v>
      </c>
      <c r="E8" s="66">
        <v>7.7041011881947101</v>
      </c>
      <c r="F8" s="86">
        <v>5218</v>
      </c>
      <c r="G8" s="66">
        <v>0</v>
      </c>
    </row>
    <row r="9" spans="1:7">
      <c r="A9" s="103" t="s">
        <v>71</v>
      </c>
      <c r="B9" s="66">
        <v>0.4745254745254745</v>
      </c>
      <c r="C9" s="66">
        <v>27.822177822177824</v>
      </c>
      <c r="D9" s="66">
        <v>62.012987012987011</v>
      </c>
      <c r="E9" s="66">
        <v>9.6403596403596392</v>
      </c>
      <c r="F9" s="86">
        <v>4004</v>
      </c>
      <c r="G9" s="66">
        <v>4.9950049950049952E-2</v>
      </c>
    </row>
    <row r="10" spans="1:7">
      <c r="A10" s="103" t="s">
        <v>17</v>
      </c>
      <c r="B10" s="66">
        <v>0.60892068808037747</v>
      </c>
      <c r="C10" s="66">
        <v>26.914294413152689</v>
      </c>
      <c r="D10" s="66">
        <v>62.173846856446943</v>
      </c>
      <c r="E10" s="66">
        <v>10.296848835439185</v>
      </c>
      <c r="F10" s="86">
        <v>32845</v>
      </c>
      <c r="G10" s="66">
        <v>6.0892068808037752E-3</v>
      </c>
    </row>
    <row r="11" spans="1:7">
      <c r="A11" s="103" t="s">
        <v>18</v>
      </c>
      <c r="B11" s="66">
        <v>0.63355296502787639</v>
      </c>
      <c r="C11" s="66">
        <v>27.990369994931573</v>
      </c>
      <c r="D11" s="66">
        <v>60.352255448555503</v>
      </c>
      <c r="E11" s="66">
        <v>10.998479472883933</v>
      </c>
      <c r="F11" s="86">
        <v>7892</v>
      </c>
      <c r="G11" s="66">
        <v>2.5342118601115054E-2</v>
      </c>
    </row>
    <row r="12" spans="1:7">
      <c r="A12" s="103" t="s">
        <v>19</v>
      </c>
      <c r="B12" s="66">
        <v>0.87164179104477613</v>
      </c>
      <c r="C12" s="66">
        <v>27.713432835820896</v>
      </c>
      <c r="D12" s="66">
        <v>60.35820895522388</v>
      </c>
      <c r="E12" s="66">
        <v>11.044776119402986</v>
      </c>
      <c r="F12" s="86">
        <v>8375</v>
      </c>
      <c r="G12" s="66">
        <v>1.1940298507462687E-2</v>
      </c>
    </row>
    <row r="13" spans="1:7">
      <c r="A13" s="103" t="s">
        <v>20</v>
      </c>
      <c r="B13" s="66">
        <v>0.58156347395816599</v>
      </c>
      <c r="C13" s="66">
        <v>27.972881791601068</v>
      </c>
      <c r="D13" s="66">
        <v>60.691450053015451</v>
      </c>
      <c r="E13" s="66">
        <v>10.625582366738424</v>
      </c>
      <c r="F13" s="86">
        <v>31123</v>
      </c>
      <c r="G13" s="66">
        <v>0.12852231468688752</v>
      </c>
    </row>
    <row r="14" spans="1:7">
      <c r="A14" s="103" t="s">
        <v>21</v>
      </c>
      <c r="B14" s="66">
        <v>0.6433590112587827</v>
      </c>
      <c r="C14" s="66">
        <v>25.721662575129095</v>
      </c>
      <c r="D14" s="66">
        <v>61.775162956065358</v>
      </c>
      <c r="E14" s="66">
        <v>11.81325658173199</v>
      </c>
      <c r="F14" s="86">
        <v>23626</v>
      </c>
      <c r="G14" s="66">
        <v>4.6558875814780326E-2</v>
      </c>
    </row>
    <row r="15" spans="1:7">
      <c r="A15" s="103" t="s">
        <v>22</v>
      </c>
      <c r="B15" s="66">
        <v>0.69813829787234039</v>
      </c>
      <c r="C15" s="66">
        <v>26.579122340425531</v>
      </c>
      <c r="D15" s="66">
        <v>62.250664893617028</v>
      </c>
      <c r="E15" s="66">
        <v>10.472074468085106</v>
      </c>
      <c r="F15" s="86">
        <v>6016</v>
      </c>
      <c r="G15" s="66">
        <v>0</v>
      </c>
    </row>
    <row r="16" spans="1:7">
      <c r="A16" s="103" t="s">
        <v>23</v>
      </c>
      <c r="B16" s="66">
        <v>0.66253472964308613</v>
      </c>
      <c r="C16" s="66">
        <v>25.026715110066256</v>
      </c>
      <c r="D16" s="66">
        <v>62.673648215430646</v>
      </c>
      <c r="E16" s="66">
        <v>11.337892712117974</v>
      </c>
      <c r="F16" s="86">
        <v>9358</v>
      </c>
      <c r="G16" s="66">
        <v>0.29920923274203892</v>
      </c>
    </row>
    <row r="17" spans="1:7">
      <c r="A17" s="103" t="s">
        <v>24</v>
      </c>
      <c r="B17" s="66">
        <v>0.77367927477336673</v>
      </c>
      <c r="C17" s="66">
        <v>24.635302698760029</v>
      </c>
      <c r="D17" s="66">
        <v>61.407210586641661</v>
      </c>
      <c r="E17" s="66">
        <v>13.063978326560383</v>
      </c>
      <c r="F17" s="86">
        <v>38388</v>
      </c>
      <c r="G17" s="66">
        <v>0.11982911326456185</v>
      </c>
    </row>
    <row r="18" spans="1:7">
      <c r="A18" s="103" t="s">
        <v>25</v>
      </c>
      <c r="B18" s="66">
        <v>0.59235976789168276</v>
      </c>
      <c r="C18" s="66">
        <v>25.991295938104447</v>
      </c>
      <c r="D18" s="66">
        <v>62.778046421663447</v>
      </c>
      <c r="E18" s="66">
        <v>10.626208897485494</v>
      </c>
      <c r="F18" s="86">
        <v>8272</v>
      </c>
      <c r="G18" s="66">
        <v>1.2088974854932303E-2</v>
      </c>
    </row>
    <row r="19" spans="1:7">
      <c r="A19" s="103" t="s">
        <v>26</v>
      </c>
      <c r="B19" s="66">
        <v>0.9569377990430622</v>
      </c>
      <c r="C19" s="66">
        <v>27.153110047846891</v>
      </c>
      <c r="D19" s="66">
        <v>60.765550239234443</v>
      </c>
      <c r="E19" s="66">
        <v>11.004784688995215</v>
      </c>
      <c r="F19" s="86">
        <v>1672</v>
      </c>
      <c r="G19" s="66">
        <v>0.11961722488038277</v>
      </c>
    </row>
    <row r="20" spans="1:7">
      <c r="A20" s="103" t="s">
        <v>27</v>
      </c>
      <c r="B20" s="66">
        <v>1.6099758717143895</v>
      </c>
      <c r="C20" s="66">
        <v>31.548267247453722</v>
      </c>
      <c r="D20" s="66">
        <v>58.715008647748377</v>
      </c>
      <c r="E20" s="66">
        <v>8.0883137958277285</v>
      </c>
      <c r="F20" s="86">
        <v>46833</v>
      </c>
      <c r="G20" s="66">
        <v>3.8434437255781183E-2</v>
      </c>
    </row>
    <row r="21" spans="1:7">
      <c r="A21" s="103" t="s">
        <v>28</v>
      </c>
      <c r="B21" s="66">
        <v>1.5323722720505466</v>
      </c>
      <c r="C21" s="66">
        <v>28.864519408838373</v>
      </c>
      <c r="D21" s="66">
        <v>60.118377573622858</v>
      </c>
      <c r="E21" s="66">
        <v>9.4847307454882159</v>
      </c>
      <c r="F21" s="86">
        <v>27539</v>
      </c>
      <c r="G21" s="66">
        <v>0</v>
      </c>
    </row>
    <row r="22" spans="1:7">
      <c r="A22" s="103" t="s">
        <v>29</v>
      </c>
      <c r="B22" s="66">
        <v>0.41841004184100417</v>
      </c>
      <c r="C22" s="66">
        <v>26.647489539748953</v>
      </c>
      <c r="D22" s="66">
        <v>61.820083682008367</v>
      </c>
      <c r="E22" s="66">
        <v>11.08786610878661</v>
      </c>
      <c r="F22" s="86">
        <v>3824</v>
      </c>
      <c r="G22" s="66">
        <v>2.615062761506276E-2</v>
      </c>
    </row>
    <row r="23" spans="1:7">
      <c r="A23" s="103" t="s">
        <v>30</v>
      </c>
      <c r="B23" s="66">
        <v>1.2939876913365946</v>
      </c>
      <c r="C23" s="66">
        <v>30.337699226763455</v>
      </c>
      <c r="D23" s="66">
        <v>59.744358529272525</v>
      </c>
      <c r="E23" s="66">
        <v>8.6160643837778128</v>
      </c>
      <c r="F23" s="86">
        <v>12674</v>
      </c>
      <c r="G23" s="66">
        <v>7.8901688496133809E-3</v>
      </c>
    </row>
    <row r="24" spans="1:7">
      <c r="A24" s="103" t="s">
        <v>31</v>
      </c>
      <c r="B24" s="66">
        <v>2.2367072305306595</v>
      </c>
      <c r="C24" s="66">
        <v>33.143217599285094</v>
      </c>
      <c r="D24" s="66">
        <v>56.396036481194315</v>
      </c>
      <c r="E24" s="66">
        <v>8.2056403921465559</v>
      </c>
      <c r="F24" s="86">
        <v>38047</v>
      </c>
      <c r="G24" s="66">
        <v>1.8398296843377928E-2</v>
      </c>
    </row>
    <row r="25" spans="1:7">
      <c r="A25" s="103" t="s">
        <v>32</v>
      </c>
      <c r="B25" s="66">
        <v>0.86489013557737249</v>
      </c>
      <c r="C25" s="66">
        <v>23.17671809256662</v>
      </c>
      <c r="D25" s="66">
        <v>61.009817671809252</v>
      </c>
      <c r="E25" s="66">
        <v>14.936886395511923</v>
      </c>
      <c r="F25" s="86">
        <v>8556</v>
      </c>
      <c r="G25" s="66">
        <v>1.168770453482936E-2</v>
      </c>
    </row>
    <row r="26" spans="1:7">
      <c r="A26" s="104" t="s">
        <v>33</v>
      </c>
      <c r="B26" s="114">
        <v>1.0113956682005445</v>
      </c>
      <c r="C26" s="114">
        <v>28.036957621605996</v>
      </c>
      <c r="D26" s="114">
        <v>60.62230467150119</v>
      </c>
      <c r="E26" s="114">
        <v>10.287903245235745</v>
      </c>
      <c r="F26" s="95">
        <v>415070</v>
      </c>
      <c r="G26" s="110">
        <v>3.794647781675381E-2</v>
      </c>
    </row>
    <row r="29" spans="1:7">
      <c r="B29" s="44"/>
      <c r="C29" s="44"/>
      <c r="D29" s="44"/>
      <c r="E29" s="44"/>
    </row>
    <row r="30" spans="1:7">
      <c r="D30" s="44"/>
    </row>
    <row r="31" spans="1:7">
      <c r="D31" s="44"/>
    </row>
    <row r="32" spans="1:7">
      <c r="D32" s="44"/>
    </row>
    <row r="33" spans="4:4">
      <c r="D33" s="44"/>
    </row>
    <row r="34" spans="4:4">
      <c r="D34" s="44"/>
    </row>
    <row r="35" spans="4:4">
      <c r="D35" s="44"/>
    </row>
    <row r="36" spans="4:4">
      <c r="D36" s="44"/>
    </row>
    <row r="37" spans="4:4">
      <c r="D37" s="44"/>
    </row>
    <row r="38" spans="4:4">
      <c r="D38" s="44"/>
    </row>
    <row r="39" spans="4:4">
      <c r="D39" s="44"/>
    </row>
    <row r="40" spans="4:4">
      <c r="D40" s="44"/>
    </row>
    <row r="41" spans="4:4">
      <c r="D41" s="44"/>
    </row>
    <row r="42" spans="4:4">
      <c r="D42" s="44"/>
    </row>
    <row r="43" spans="4:4">
      <c r="D43" s="44"/>
    </row>
    <row r="44" spans="4:4">
      <c r="D44" s="44"/>
    </row>
    <row r="45" spans="4:4">
      <c r="D45" s="44"/>
    </row>
    <row r="46" spans="4:4">
      <c r="D46" s="44"/>
    </row>
    <row r="47" spans="4:4">
      <c r="D47" s="44"/>
    </row>
    <row r="48" spans="4:4">
      <c r="D48" s="44"/>
    </row>
    <row r="49" spans="4:4">
      <c r="D49" s="44"/>
    </row>
    <row r="50" spans="4:4">
      <c r="D50" s="44"/>
    </row>
  </sheetData>
  <mergeCells count="5">
    <mergeCell ref="A1:G1"/>
    <mergeCell ref="B3:E3"/>
    <mergeCell ref="A3:A4"/>
    <mergeCell ref="F3:F4"/>
    <mergeCell ref="G3:G4"/>
  </mergeCells>
  <printOptions gridLines="1"/>
  <pageMargins left="0.7" right="0.7" top="0.75" bottom="0.75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11"/>
  <sheetViews>
    <sheetView workbookViewId="0">
      <selection activeCell="A13" sqref="A13"/>
    </sheetView>
  </sheetViews>
  <sheetFormatPr defaultColWidth="8.85546875" defaultRowHeight="15"/>
  <cols>
    <col min="2" max="10" width="9.42578125" bestFit="1" customWidth="1"/>
  </cols>
  <sheetData>
    <row r="1" spans="1:10" ht="21.75" customHeight="1">
      <c r="A1" s="316" t="s">
        <v>137</v>
      </c>
      <c r="B1" s="316"/>
      <c r="C1" s="316"/>
      <c r="D1" s="316"/>
      <c r="E1" s="316"/>
      <c r="F1" s="316"/>
      <c r="G1" s="316"/>
      <c r="H1" s="316"/>
      <c r="I1" s="316"/>
      <c r="J1" s="316"/>
    </row>
    <row r="3" spans="1:10">
      <c r="A3" s="349" t="s">
        <v>138</v>
      </c>
      <c r="B3" s="357" t="s">
        <v>139</v>
      </c>
      <c r="C3" s="357"/>
      <c r="D3" s="357"/>
      <c r="E3" s="357"/>
      <c r="F3" s="357"/>
      <c r="G3" s="357"/>
      <c r="H3" s="357"/>
      <c r="I3" s="357"/>
      <c r="J3" s="355" t="s">
        <v>33</v>
      </c>
    </row>
    <row r="4" spans="1:10" ht="38.25">
      <c r="A4" s="350"/>
      <c r="B4" s="116" t="s">
        <v>52</v>
      </c>
      <c r="C4" s="116" t="s">
        <v>140</v>
      </c>
      <c r="D4" s="116" t="s">
        <v>114</v>
      </c>
      <c r="E4" s="116" t="s">
        <v>115</v>
      </c>
      <c r="F4" s="116" t="s">
        <v>116</v>
      </c>
      <c r="G4" s="116" t="s">
        <v>117</v>
      </c>
      <c r="H4" s="116" t="s">
        <v>118</v>
      </c>
      <c r="I4" s="116" t="s">
        <v>119</v>
      </c>
      <c r="J4" s="356"/>
    </row>
    <row r="5" spans="1:10">
      <c r="A5" s="117" t="s">
        <v>141</v>
      </c>
      <c r="B5" s="66">
        <v>3.0548809360155188E-3</v>
      </c>
      <c r="C5" s="66">
        <v>5.2904454555073544E-3</v>
      </c>
      <c r="D5" s="66">
        <v>5.411255411255411E-3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2.9050836543047286E-3</v>
      </c>
    </row>
    <row r="6" spans="1:10">
      <c r="A6" s="103" t="s">
        <v>143</v>
      </c>
      <c r="B6" s="118">
        <v>0.91432586414944472</v>
      </c>
      <c r="C6" s="118">
        <v>2.3277960004232359</v>
      </c>
      <c r="D6" s="118">
        <v>1.4610389610389609</v>
      </c>
      <c r="E6" s="118">
        <v>1.0430743243243243</v>
      </c>
      <c r="F6" s="118">
        <v>1.7499252168710739</v>
      </c>
      <c r="G6" s="118">
        <v>0.67340067340067333</v>
      </c>
      <c r="H6" s="118">
        <v>0.4325010091690214</v>
      </c>
      <c r="I6" s="66">
        <v>0</v>
      </c>
      <c r="J6" s="118">
        <v>1.0037064025622837</v>
      </c>
    </row>
    <row r="7" spans="1:10">
      <c r="A7" s="103" t="s">
        <v>131</v>
      </c>
      <c r="B7" s="118">
        <v>24.367257786127787</v>
      </c>
      <c r="C7" s="118">
        <v>33.615490424293725</v>
      </c>
      <c r="D7" s="118">
        <v>50.995670995670991</v>
      </c>
      <c r="E7" s="118">
        <v>42.985641891891888</v>
      </c>
      <c r="F7" s="118">
        <v>33.02422973377206</v>
      </c>
      <c r="G7" s="118">
        <v>40.235690235690235</v>
      </c>
      <c r="H7" s="118">
        <v>44.103569574995674</v>
      </c>
      <c r="I7" s="118">
        <v>7.1428571428571423</v>
      </c>
      <c r="J7" s="118">
        <v>28.038899070131141</v>
      </c>
    </row>
    <row r="8" spans="1:10">
      <c r="A8" s="103" t="s">
        <v>132</v>
      </c>
      <c r="B8" s="118">
        <v>63.475538040904858</v>
      </c>
      <c r="C8" s="118">
        <v>56.639509046661729</v>
      </c>
      <c r="D8" s="118">
        <v>43.057359307359306</v>
      </c>
      <c r="E8" s="118">
        <v>48.095439189189186</v>
      </c>
      <c r="F8" s="118">
        <v>54.217768471432848</v>
      </c>
      <c r="G8" s="118">
        <v>52.188552188552187</v>
      </c>
      <c r="H8" s="118">
        <v>50.452684389596911</v>
      </c>
      <c r="I8" s="118">
        <v>73.80952380952381</v>
      </c>
      <c r="J8" s="118">
        <v>60.65572579883748</v>
      </c>
    </row>
    <row r="9" spans="1:10">
      <c r="A9" s="103" t="s">
        <v>145</v>
      </c>
      <c r="B9" s="118">
        <v>11.123126976126105</v>
      </c>
      <c r="C9" s="118">
        <v>7.3801714104327578</v>
      </c>
      <c r="D9" s="118">
        <v>4.4155844155844157</v>
      </c>
      <c r="E9" s="118">
        <v>7.8378378378378386</v>
      </c>
      <c r="F9" s="118">
        <v>10.888423571642237</v>
      </c>
      <c r="G9" s="118">
        <v>6.7340067340067336</v>
      </c>
      <c r="H9" s="118">
        <v>4.9708782653826198</v>
      </c>
      <c r="I9" s="118">
        <v>19.047619047619047</v>
      </c>
      <c r="J9" s="118">
        <v>10.195875265391496</v>
      </c>
    </row>
    <row r="10" spans="1:10">
      <c r="A10" s="103" t="s">
        <v>147</v>
      </c>
      <c r="B10" s="66">
        <v>0.11669645175579281</v>
      </c>
      <c r="C10" s="66">
        <v>3.1742672733044118E-2</v>
      </c>
      <c r="D10" s="66">
        <v>6.4935064935064929E-2</v>
      </c>
      <c r="E10" s="66">
        <v>3.8006756756756757E-2</v>
      </c>
      <c r="F10" s="66">
        <v>0.11965300628178283</v>
      </c>
      <c r="G10" s="66">
        <v>0.16835016835016833</v>
      </c>
      <c r="H10" s="66">
        <v>4.0366760855775334E-2</v>
      </c>
      <c r="I10" s="66">
        <v>0</v>
      </c>
      <c r="J10" s="66">
        <v>0.10288837942329249</v>
      </c>
    </row>
    <row r="11" spans="1:10">
      <c r="A11" s="104" t="s">
        <v>33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</row>
  </sheetData>
  <mergeCells count="4">
    <mergeCell ref="A1:J1"/>
    <mergeCell ref="A3:A4"/>
    <mergeCell ref="J3:J4"/>
    <mergeCell ref="B3:I3"/>
  </mergeCells>
  <printOptions gridLines="1"/>
  <pageMargins left="0.7" right="0.7" top="0.75" bottom="0.75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U31"/>
  <sheetViews>
    <sheetView workbookViewId="0">
      <selection activeCell="A12" sqref="A12"/>
    </sheetView>
  </sheetViews>
  <sheetFormatPr defaultColWidth="8.85546875" defaultRowHeight="15"/>
  <cols>
    <col min="2" max="2" width="9.7109375" bestFit="1" customWidth="1"/>
    <col min="3" max="10" width="9.42578125" bestFit="1" customWidth="1"/>
    <col min="11" max="11" width="19.7109375" customWidth="1"/>
    <col min="20" max="20" width="6.42578125" customWidth="1"/>
  </cols>
  <sheetData>
    <row r="1" spans="1:21" ht="30" customHeight="1">
      <c r="A1" s="316" t="s">
        <v>149</v>
      </c>
      <c r="B1" s="316"/>
      <c r="C1" s="316"/>
      <c r="D1" s="316"/>
      <c r="E1" s="316"/>
      <c r="F1" s="316"/>
      <c r="G1" s="316"/>
      <c r="H1" s="316"/>
      <c r="I1" s="316"/>
      <c r="J1" s="316"/>
    </row>
    <row r="3" spans="1:21">
      <c r="A3" s="359" t="s">
        <v>138</v>
      </c>
      <c r="B3" s="357" t="s">
        <v>139</v>
      </c>
      <c r="C3" s="357"/>
      <c r="D3" s="357"/>
      <c r="E3" s="357"/>
      <c r="F3" s="357"/>
      <c r="G3" s="357"/>
      <c r="H3" s="357"/>
      <c r="I3" s="357"/>
      <c r="J3" s="355" t="s">
        <v>33</v>
      </c>
      <c r="K3" s="358" t="s">
        <v>139</v>
      </c>
      <c r="L3" s="358"/>
      <c r="M3" s="358"/>
      <c r="N3" s="358"/>
      <c r="O3" s="358"/>
      <c r="P3" s="358"/>
      <c r="Q3" s="358"/>
      <c r="R3" s="358"/>
      <c r="S3" s="358"/>
    </row>
    <row r="4" spans="1:21" ht="51">
      <c r="A4" s="360"/>
      <c r="B4" s="116" t="s">
        <v>52</v>
      </c>
      <c r="C4" s="116" t="s">
        <v>140</v>
      </c>
      <c r="D4" s="116" t="s">
        <v>114</v>
      </c>
      <c r="E4" s="116" t="s">
        <v>115</v>
      </c>
      <c r="F4" s="116" t="s">
        <v>116</v>
      </c>
      <c r="G4" s="116" t="s">
        <v>117</v>
      </c>
      <c r="H4" s="116" t="s">
        <v>118</v>
      </c>
      <c r="I4" s="116" t="s">
        <v>119</v>
      </c>
      <c r="J4" s="356"/>
      <c r="K4" s="116" t="s">
        <v>52</v>
      </c>
      <c r="L4" s="116" t="s">
        <v>140</v>
      </c>
      <c r="M4" s="116" t="s">
        <v>114</v>
      </c>
      <c r="N4" s="116" t="s">
        <v>115</v>
      </c>
      <c r="O4" s="116" t="s">
        <v>116</v>
      </c>
      <c r="P4" s="116" t="s">
        <v>117</v>
      </c>
      <c r="Q4" s="116" t="s">
        <v>118</v>
      </c>
      <c r="R4" s="116" t="s">
        <v>119</v>
      </c>
      <c r="S4" s="116" t="s">
        <v>33</v>
      </c>
    </row>
    <row r="5" spans="1:21">
      <c r="A5" s="117" t="s">
        <v>134</v>
      </c>
      <c r="B5" s="18">
        <v>3003</v>
      </c>
      <c r="C5" s="18">
        <v>441</v>
      </c>
      <c r="D5" s="18">
        <v>271</v>
      </c>
      <c r="E5" s="18">
        <v>247</v>
      </c>
      <c r="F5" s="18">
        <v>117</v>
      </c>
      <c r="G5" s="18">
        <v>4</v>
      </c>
      <c r="H5" s="18">
        <v>75</v>
      </c>
      <c r="I5" s="18">
        <v>0</v>
      </c>
      <c r="J5" s="18">
        <f t="shared" ref="J5:J9" si="0">SUM(B5:I5)</f>
        <v>4158</v>
      </c>
      <c r="K5" s="119">
        <f t="shared" ref="K5:K9" si="1">(B5/B$10)*100</f>
        <v>0.9173807450854603</v>
      </c>
      <c r="L5" s="119">
        <f t="shared" ref="L5:L9" si="2">(C5/C$10)*100</f>
        <v>2.333086445878743</v>
      </c>
      <c r="M5" s="119">
        <f t="shared" ref="M5:M9" si="3">(D5/D$10)*100</f>
        <v>1.4664502164502164</v>
      </c>
      <c r="N5" s="119">
        <f t="shared" ref="N5:N9" si="4">(E5/E$10)*100</f>
        <v>1.0430743243243243</v>
      </c>
      <c r="O5" s="119">
        <f t="shared" ref="O5:O9" si="5">(F5/F$10)*100</f>
        <v>1.7499252168710739</v>
      </c>
      <c r="P5" s="119">
        <f t="shared" ref="P5:S9" si="6">(G5/G$10)*100</f>
        <v>0.67340067340067333</v>
      </c>
      <c r="Q5" s="119">
        <f t="shared" si="6"/>
        <v>0.4325010091690214</v>
      </c>
      <c r="R5" s="119">
        <f t="shared" si="6"/>
        <v>0</v>
      </c>
      <c r="S5" s="119">
        <f t="shared" si="6"/>
        <v>1.0066090493136757</v>
      </c>
    </row>
    <row r="6" spans="1:21">
      <c r="A6" s="103" t="s">
        <v>131</v>
      </c>
      <c r="B6" s="18">
        <v>79765</v>
      </c>
      <c r="C6" s="18">
        <v>6354</v>
      </c>
      <c r="D6" s="18">
        <v>9424</v>
      </c>
      <c r="E6" s="18">
        <v>10179</v>
      </c>
      <c r="F6" s="18">
        <v>2208</v>
      </c>
      <c r="G6" s="18">
        <v>239</v>
      </c>
      <c r="H6" s="18">
        <v>7648</v>
      </c>
      <c r="I6" s="18">
        <v>3</v>
      </c>
      <c r="J6" s="18">
        <f t="shared" si="0"/>
        <v>115820</v>
      </c>
      <c r="K6" s="119">
        <f t="shared" si="1"/>
        <v>24.367257786127787</v>
      </c>
      <c r="L6" s="119">
        <f t="shared" si="2"/>
        <v>33.615490424293725</v>
      </c>
      <c r="M6" s="119">
        <f t="shared" si="3"/>
        <v>50.995670995670991</v>
      </c>
      <c r="N6" s="119">
        <f t="shared" si="4"/>
        <v>42.985641891891888</v>
      </c>
      <c r="O6" s="119">
        <f t="shared" si="5"/>
        <v>33.02422973377206</v>
      </c>
      <c r="P6" s="119">
        <f t="shared" si="6"/>
        <v>40.235690235690235</v>
      </c>
      <c r="Q6" s="119">
        <f t="shared" ref="Q6:Q9" si="7">(H6/H$10)*100</f>
        <v>44.103569574995674</v>
      </c>
      <c r="R6" s="119">
        <f t="shared" ref="R6:R9" si="8">(I6/I$10)*100</f>
        <v>7.1428571428571423</v>
      </c>
      <c r="S6" s="119">
        <f t="shared" ref="S6:S9" si="9">(J6/J$10)*100</f>
        <v>28.038831190839325</v>
      </c>
    </row>
    <row r="7" spans="1:21">
      <c r="A7" s="103" t="s">
        <v>132</v>
      </c>
      <c r="B7" s="18">
        <v>207784</v>
      </c>
      <c r="C7" s="18">
        <v>10706</v>
      </c>
      <c r="D7" s="18">
        <v>7957</v>
      </c>
      <c r="E7" s="18">
        <v>11389</v>
      </c>
      <c r="F7" s="18">
        <v>3625</v>
      </c>
      <c r="G7" s="18">
        <v>310</v>
      </c>
      <c r="H7" s="18">
        <v>8749</v>
      </c>
      <c r="I7" s="18">
        <v>31</v>
      </c>
      <c r="J7" s="18">
        <f t="shared" si="0"/>
        <v>250551</v>
      </c>
      <c r="K7" s="119">
        <f t="shared" si="1"/>
        <v>63.475538040904858</v>
      </c>
      <c r="L7" s="119">
        <f t="shared" si="2"/>
        <v>56.639509046661729</v>
      </c>
      <c r="M7" s="119">
        <f t="shared" si="3"/>
        <v>43.057359307359306</v>
      </c>
      <c r="N7" s="119">
        <f t="shared" si="4"/>
        <v>48.095439189189186</v>
      </c>
      <c r="O7" s="119">
        <f t="shared" si="5"/>
        <v>54.217768471432848</v>
      </c>
      <c r="P7" s="119">
        <f t="shared" si="6"/>
        <v>52.188552188552187</v>
      </c>
      <c r="Q7" s="119">
        <f t="shared" si="7"/>
        <v>50.452684389596911</v>
      </c>
      <c r="R7" s="119">
        <f t="shared" si="8"/>
        <v>73.80952380952381</v>
      </c>
      <c r="S7" s="119">
        <f t="shared" si="9"/>
        <v>60.655821047280121</v>
      </c>
    </row>
    <row r="8" spans="1:21">
      <c r="A8" s="103" t="s">
        <v>145</v>
      </c>
      <c r="B8" s="18">
        <v>36411</v>
      </c>
      <c r="C8" s="18">
        <v>1395</v>
      </c>
      <c r="D8" s="18">
        <v>816</v>
      </c>
      <c r="E8" s="18">
        <v>1856</v>
      </c>
      <c r="F8" s="18">
        <v>728</v>
      </c>
      <c r="G8" s="18">
        <v>40</v>
      </c>
      <c r="H8" s="18">
        <v>862</v>
      </c>
      <c r="I8" s="18">
        <v>8</v>
      </c>
      <c r="J8" s="18">
        <f t="shared" si="0"/>
        <v>42116</v>
      </c>
      <c r="K8" s="119">
        <f t="shared" si="1"/>
        <v>11.123126976126105</v>
      </c>
      <c r="L8" s="119">
        <f t="shared" si="2"/>
        <v>7.3801714104327578</v>
      </c>
      <c r="M8" s="119">
        <f t="shared" si="3"/>
        <v>4.4155844155844157</v>
      </c>
      <c r="N8" s="119">
        <f t="shared" si="4"/>
        <v>7.8378378378378386</v>
      </c>
      <c r="O8" s="119">
        <f t="shared" si="5"/>
        <v>10.888423571642237</v>
      </c>
      <c r="P8" s="119">
        <f t="shared" si="6"/>
        <v>6.7340067340067336</v>
      </c>
      <c r="Q8" s="119">
        <f t="shared" si="7"/>
        <v>4.9708782653826198</v>
      </c>
      <c r="R8" s="119">
        <f t="shared" si="8"/>
        <v>19.047619047619047</v>
      </c>
      <c r="S8" s="119">
        <f t="shared" si="9"/>
        <v>10.195850582225772</v>
      </c>
    </row>
    <row r="9" spans="1:21">
      <c r="A9" s="103" t="s">
        <v>147</v>
      </c>
      <c r="B9" s="18">
        <v>382</v>
      </c>
      <c r="C9" s="18">
        <v>6</v>
      </c>
      <c r="D9" s="18">
        <v>12</v>
      </c>
      <c r="E9" s="18">
        <v>9</v>
      </c>
      <c r="F9" s="18">
        <v>8</v>
      </c>
      <c r="G9" s="18">
        <v>1</v>
      </c>
      <c r="H9" s="18">
        <v>7</v>
      </c>
      <c r="I9" s="18"/>
      <c r="J9" s="18">
        <f t="shared" si="0"/>
        <v>425</v>
      </c>
      <c r="K9" s="119">
        <f t="shared" si="1"/>
        <v>0.11669645175579281</v>
      </c>
      <c r="L9" s="119">
        <f t="shared" si="2"/>
        <v>3.1742672733044118E-2</v>
      </c>
      <c r="M9" s="119">
        <f t="shared" si="3"/>
        <v>6.4935064935064929E-2</v>
      </c>
      <c r="N9" s="119">
        <f t="shared" si="4"/>
        <v>3.8006756756756757E-2</v>
      </c>
      <c r="O9" s="119">
        <f t="shared" si="5"/>
        <v>0.11965300628178283</v>
      </c>
      <c r="P9" s="119">
        <f t="shared" si="6"/>
        <v>0.16835016835016833</v>
      </c>
      <c r="Q9" s="119">
        <f t="shared" si="7"/>
        <v>4.0366760855775334E-2</v>
      </c>
      <c r="R9" s="119">
        <f t="shared" si="8"/>
        <v>0</v>
      </c>
      <c r="S9" s="119">
        <f t="shared" si="9"/>
        <v>0.1028881303411044</v>
      </c>
    </row>
    <row r="10" spans="1:21">
      <c r="A10" s="104" t="s">
        <v>33</v>
      </c>
      <c r="B10" s="120">
        <v>327345</v>
      </c>
      <c r="C10" s="120">
        <v>18902</v>
      </c>
      <c r="D10" s="120">
        <v>18480</v>
      </c>
      <c r="E10" s="120">
        <v>23680</v>
      </c>
      <c r="F10" s="120">
        <v>6686</v>
      </c>
      <c r="G10" s="120">
        <v>594</v>
      </c>
      <c r="H10" s="120">
        <v>17341</v>
      </c>
      <c r="I10" s="120">
        <v>42</v>
      </c>
      <c r="J10" s="120">
        <f>SUM(J5:J9)</f>
        <v>413070</v>
      </c>
      <c r="K10" s="121">
        <v>100</v>
      </c>
      <c r="L10" s="121">
        <v>100</v>
      </c>
      <c r="M10" s="121">
        <v>100</v>
      </c>
      <c r="N10" s="121">
        <v>100</v>
      </c>
      <c r="O10" s="121">
        <v>100</v>
      </c>
      <c r="P10" s="121">
        <v>100</v>
      </c>
      <c r="Q10" s="121">
        <v>100</v>
      </c>
      <c r="R10" s="121">
        <v>100</v>
      </c>
      <c r="S10" s="121">
        <v>100</v>
      </c>
    </row>
    <row r="16" spans="1:21">
      <c r="P16" s="111"/>
      <c r="Q16" s="111"/>
      <c r="R16" s="111"/>
      <c r="S16" s="111"/>
      <c r="T16" s="111"/>
      <c r="U16" s="111"/>
    </row>
    <row r="17" spans="15:21">
      <c r="P17" s="111"/>
      <c r="Q17" s="111"/>
      <c r="U17" s="111"/>
    </row>
    <row r="18" spans="15:21">
      <c r="O18" s="122"/>
      <c r="P18" s="111"/>
      <c r="Q18" s="111"/>
      <c r="S18" s="111"/>
      <c r="T18" s="111"/>
      <c r="U18" s="111"/>
    </row>
    <row r="19" spans="15:21">
      <c r="P19" s="111"/>
      <c r="Q19" s="111"/>
      <c r="S19" s="111"/>
      <c r="T19" s="111"/>
      <c r="U19" s="111"/>
    </row>
    <row r="20" spans="15:21">
      <c r="P20" s="111"/>
      <c r="Q20" s="111"/>
      <c r="S20" s="111"/>
      <c r="T20" s="111"/>
      <c r="U20" s="111"/>
    </row>
    <row r="21" spans="15:21">
      <c r="P21" s="111"/>
      <c r="Q21" s="111"/>
      <c r="S21" s="111"/>
      <c r="T21" s="111"/>
      <c r="U21" s="111"/>
    </row>
    <row r="22" spans="15:21">
      <c r="P22" s="111"/>
      <c r="Q22" s="111"/>
      <c r="S22" s="111"/>
      <c r="T22" s="111"/>
      <c r="U22" s="111"/>
    </row>
    <row r="23" spans="15:21">
      <c r="P23" s="111"/>
      <c r="Q23" s="111"/>
      <c r="S23" s="111"/>
      <c r="T23" s="111"/>
      <c r="U23" s="111"/>
    </row>
    <row r="24" spans="15:21">
      <c r="S24" s="111"/>
      <c r="T24" s="111"/>
    </row>
    <row r="25" spans="15:21">
      <c r="U25" s="111"/>
    </row>
    <row r="26" spans="15:21">
      <c r="S26" s="111"/>
      <c r="T26" s="111"/>
      <c r="U26" s="111"/>
    </row>
    <row r="27" spans="15:21">
      <c r="S27" s="111"/>
      <c r="T27" s="111"/>
      <c r="U27" s="111"/>
    </row>
    <row r="28" spans="15:21">
      <c r="S28" s="111"/>
      <c r="T28" s="111"/>
      <c r="U28" s="111"/>
    </row>
    <row r="29" spans="15:21">
      <c r="S29" s="111"/>
      <c r="T29" s="111"/>
      <c r="U29" s="111"/>
    </row>
    <row r="30" spans="15:21">
      <c r="S30" s="111"/>
      <c r="T30" s="111"/>
      <c r="U30" s="111"/>
    </row>
    <row r="31" spans="15:21">
      <c r="S31" s="111"/>
      <c r="T31" s="111"/>
    </row>
  </sheetData>
  <mergeCells count="5">
    <mergeCell ref="A1:J1"/>
    <mergeCell ref="K3:S3"/>
    <mergeCell ref="B3:I3"/>
    <mergeCell ref="A3:A4"/>
    <mergeCell ref="J3:J4"/>
  </mergeCells>
  <printOptions gridLines="1"/>
  <pageMargins left="0.70866141732283472" right="0.70866141732283472" top="0.74803149606299213" bottom="0.74803149606299213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H26"/>
  <sheetViews>
    <sheetView workbookViewId="0">
      <selection activeCell="A28" sqref="A28"/>
    </sheetView>
  </sheetViews>
  <sheetFormatPr defaultColWidth="8.85546875" defaultRowHeight="15"/>
  <cols>
    <col min="1" max="1" width="19.28515625" customWidth="1"/>
  </cols>
  <sheetData>
    <row r="1" spans="1:8" ht="55.5" customHeight="1">
      <c r="A1" s="316" t="s">
        <v>150</v>
      </c>
      <c r="B1" s="316"/>
      <c r="C1" s="316"/>
      <c r="D1" s="10"/>
      <c r="E1" s="10"/>
      <c r="F1" s="10"/>
      <c r="G1" s="10"/>
      <c r="H1" s="10"/>
    </row>
    <row r="3" spans="1:8">
      <c r="A3" s="361" t="s">
        <v>7</v>
      </c>
      <c r="B3" s="361" t="s">
        <v>151</v>
      </c>
      <c r="C3" s="361" t="s">
        <v>152</v>
      </c>
      <c r="D3" s="123"/>
      <c r="E3" s="123"/>
      <c r="F3" s="123"/>
      <c r="G3" s="123"/>
      <c r="H3" s="123"/>
    </row>
    <row r="4" spans="1:8">
      <c r="A4" s="362"/>
      <c r="B4" s="362"/>
      <c r="C4" s="362"/>
      <c r="D4" s="123"/>
      <c r="F4" s="123"/>
      <c r="G4" s="123"/>
      <c r="H4" s="123"/>
    </row>
    <row r="5" spans="1:8">
      <c r="A5" s="108" t="s">
        <v>12</v>
      </c>
      <c r="B5" s="66">
        <v>32.11</v>
      </c>
      <c r="C5" s="66">
        <v>28.68</v>
      </c>
      <c r="D5" s="124"/>
      <c r="E5" s="124"/>
      <c r="F5" s="124"/>
      <c r="G5" s="124"/>
      <c r="H5" s="124"/>
    </row>
    <row r="6" spans="1:8">
      <c r="A6" s="108" t="s">
        <v>13</v>
      </c>
      <c r="B6" s="66">
        <v>32.08</v>
      </c>
      <c r="C6" s="66">
        <v>28.42</v>
      </c>
      <c r="D6" s="124"/>
      <c r="E6" s="124"/>
      <c r="F6" s="124"/>
      <c r="G6" s="124"/>
      <c r="H6" s="124"/>
    </row>
    <row r="7" spans="1:8">
      <c r="A7" s="108" t="s">
        <v>14</v>
      </c>
      <c r="B7" s="66">
        <v>32.6</v>
      </c>
      <c r="C7" s="66">
        <v>28.54</v>
      </c>
      <c r="D7" s="124"/>
      <c r="E7" s="124"/>
      <c r="F7" s="124"/>
      <c r="G7" s="124"/>
      <c r="H7" s="124"/>
    </row>
    <row r="8" spans="1:8">
      <c r="A8" s="108" t="s">
        <v>15</v>
      </c>
      <c r="B8" s="66">
        <v>30.72</v>
      </c>
      <c r="C8" s="66">
        <v>29.33</v>
      </c>
      <c r="D8" s="124"/>
      <c r="E8" s="124"/>
      <c r="F8" s="124"/>
      <c r="G8" s="124"/>
      <c r="H8" s="124"/>
    </row>
    <row r="9" spans="1:8">
      <c r="A9" s="108" t="s">
        <v>16</v>
      </c>
      <c r="B9" s="66">
        <v>31.9</v>
      </c>
      <c r="C9" s="66">
        <v>28.33</v>
      </c>
      <c r="D9" s="124"/>
      <c r="E9" s="124"/>
      <c r="F9" s="124"/>
      <c r="G9" s="124"/>
      <c r="H9" s="124"/>
    </row>
    <row r="10" spans="1:8">
      <c r="A10" s="108" t="s">
        <v>17</v>
      </c>
      <c r="B10" s="66">
        <v>32.270000000000003</v>
      </c>
      <c r="C10" s="66">
        <v>28.21</v>
      </c>
      <c r="D10" s="124"/>
      <c r="E10" s="124"/>
      <c r="F10" s="124"/>
      <c r="G10" s="124"/>
      <c r="H10" s="124"/>
    </row>
    <row r="11" spans="1:8">
      <c r="A11" s="108" t="s">
        <v>18</v>
      </c>
      <c r="B11" s="66">
        <v>32.4</v>
      </c>
      <c r="C11" s="66">
        <v>28.3</v>
      </c>
      <c r="D11" s="124"/>
      <c r="E11" s="124"/>
      <c r="F11" s="124"/>
      <c r="G11" s="124"/>
      <c r="H11" s="124"/>
    </row>
    <row r="12" spans="1:8">
      <c r="A12" s="108" t="s">
        <v>19</v>
      </c>
      <c r="B12" s="66">
        <v>32.71</v>
      </c>
      <c r="C12" s="66">
        <v>28.38</v>
      </c>
      <c r="D12" s="124"/>
      <c r="E12" s="124"/>
      <c r="F12" s="124"/>
      <c r="G12" s="124"/>
      <c r="H12" s="124"/>
    </row>
    <row r="13" spans="1:8">
      <c r="A13" s="108" t="s">
        <v>20</v>
      </c>
      <c r="B13" s="66">
        <v>32.549999999999997</v>
      </c>
      <c r="C13" s="66">
        <v>28.56</v>
      </c>
      <c r="D13" s="124"/>
      <c r="E13" s="124"/>
      <c r="F13" s="124"/>
      <c r="G13" s="124"/>
      <c r="H13" s="124"/>
    </row>
    <row r="14" spans="1:8">
      <c r="A14" s="108" t="s">
        <v>21</v>
      </c>
      <c r="B14" s="66">
        <v>32.86</v>
      </c>
      <c r="C14" s="66">
        <v>28.39</v>
      </c>
      <c r="D14" s="124"/>
      <c r="E14" s="124"/>
      <c r="F14" s="124"/>
      <c r="G14" s="124"/>
      <c r="H14" s="124"/>
    </row>
    <row r="15" spans="1:8">
      <c r="A15" s="108" t="s">
        <v>22</v>
      </c>
      <c r="B15" s="66">
        <v>32.44</v>
      </c>
      <c r="C15" s="66">
        <v>29.76</v>
      </c>
      <c r="D15" s="124"/>
      <c r="E15" s="124"/>
      <c r="F15" s="124"/>
      <c r="G15" s="124"/>
      <c r="H15" s="124"/>
    </row>
    <row r="16" spans="1:8">
      <c r="A16" s="108" t="s">
        <v>23</v>
      </c>
      <c r="B16" s="66">
        <v>32.51</v>
      </c>
      <c r="C16" s="66">
        <v>29.15</v>
      </c>
      <c r="D16" s="124"/>
      <c r="E16" s="124"/>
      <c r="F16" s="124"/>
      <c r="G16" s="124"/>
      <c r="H16" s="124"/>
    </row>
    <row r="17" spans="1:8">
      <c r="A17" s="108" t="s">
        <v>24</v>
      </c>
      <c r="B17" s="66">
        <v>32.96</v>
      </c>
      <c r="C17" s="66">
        <v>29.92</v>
      </c>
      <c r="D17" s="124"/>
      <c r="E17" s="124"/>
      <c r="F17" s="124"/>
      <c r="G17" s="124"/>
      <c r="H17" s="124"/>
    </row>
    <row r="18" spans="1:8">
      <c r="A18" s="108" t="s">
        <v>25</v>
      </c>
      <c r="B18" s="66">
        <v>32.33</v>
      </c>
      <c r="C18" s="66">
        <v>28.74</v>
      </c>
      <c r="D18" s="124"/>
      <c r="E18" s="124"/>
      <c r="F18" s="124"/>
      <c r="G18" s="124"/>
      <c r="H18" s="124"/>
    </row>
    <row r="19" spans="1:8">
      <c r="A19" s="108" t="s">
        <v>26</v>
      </c>
      <c r="B19" s="66">
        <v>31.61</v>
      </c>
      <c r="C19" s="66"/>
      <c r="D19" s="124"/>
      <c r="E19" s="124"/>
      <c r="F19" s="124"/>
      <c r="G19" s="124"/>
      <c r="H19" s="124"/>
    </row>
    <row r="20" spans="1:8">
      <c r="A20" s="108" t="s">
        <v>27</v>
      </c>
      <c r="B20" s="66">
        <v>30.59</v>
      </c>
      <c r="C20" s="66">
        <v>28.73</v>
      </c>
      <c r="D20" s="124"/>
      <c r="E20" s="124"/>
      <c r="F20" s="124"/>
      <c r="G20" s="124"/>
      <c r="H20" s="124"/>
    </row>
    <row r="21" spans="1:8">
      <c r="A21" s="108" t="s">
        <v>28</v>
      </c>
      <c r="B21" s="66">
        <v>31.11</v>
      </c>
      <c r="C21" s="66">
        <v>28.5</v>
      </c>
      <c r="D21" s="124"/>
      <c r="E21" s="124"/>
      <c r="F21" s="124"/>
      <c r="G21" s="124"/>
      <c r="H21" s="124"/>
    </row>
    <row r="22" spans="1:8">
      <c r="A22" s="108" t="s">
        <v>29</v>
      </c>
      <c r="B22" s="66">
        <v>31.66</v>
      </c>
      <c r="C22" s="66">
        <v>24.67</v>
      </c>
      <c r="D22" s="124"/>
      <c r="E22" s="124"/>
      <c r="F22" s="124"/>
      <c r="G22" s="124"/>
      <c r="H22" s="124"/>
    </row>
    <row r="23" spans="1:8">
      <c r="A23" s="108" t="s">
        <v>30</v>
      </c>
      <c r="B23" s="66">
        <v>31.02</v>
      </c>
      <c r="C23" s="66">
        <v>28.9</v>
      </c>
      <c r="D23" s="124"/>
      <c r="E23" s="124"/>
      <c r="F23" s="124"/>
      <c r="G23" s="124"/>
      <c r="H23" s="124"/>
    </row>
    <row r="24" spans="1:8">
      <c r="A24" s="108" t="s">
        <v>31</v>
      </c>
      <c r="B24" s="66">
        <v>30.59</v>
      </c>
      <c r="C24" s="66">
        <v>28.56</v>
      </c>
      <c r="D24" s="124"/>
      <c r="E24" s="124"/>
      <c r="F24" s="124"/>
      <c r="G24" s="124"/>
      <c r="H24" s="124"/>
    </row>
    <row r="25" spans="1:8">
      <c r="A25" s="108" t="s">
        <v>32</v>
      </c>
      <c r="B25" s="66">
        <v>32.6</v>
      </c>
      <c r="C25" s="66">
        <v>30.03</v>
      </c>
      <c r="D25" s="124"/>
      <c r="E25" s="124"/>
      <c r="F25" s="124"/>
      <c r="G25" s="124"/>
      <c r="H25" s="124"/>
    </row>
    <row r="26" spans="1:8">
      <c r="A26" s="109" t="s">
        <v>33</v>
      </c>
      <c r="B26" s="110">
        <v>31.915124299959022</v>
      </c>
      <c r="C26" s="110">
        <v>28.727219230882397</v>
      </c>
      <c r="D26" s="125"/>
      <c r="E26" s="125"/>
      <c r="F26" s="125"/>
      <c r="G26" s="125"/>
      <c r="H26" s="125"/>
    </row>
  </sheetData>
  <mergeCells count="4">
    <mergeCell ref="A1:C1"/>
    <mergeCell ref="A3:A4"/>
    <mergeCell ref="B3:B4"/>
    <mergeCell ref="C3:C4"/>
  </mergeCells>
  <printOptions gridLines="1"/>
  <pageMargins left="0.7" right="0.7" top="0.75" bottom="0.75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1"/>
  <sheetViews>
    <sheetView workbookViewId="0">
      <selection activeCell="D27" sqref="D27"/>
    </sheetView>
  </sheetViews>
  <sheetFormatPr defaultColWidth="8.85546875" defaultRowHeight="15"/>
  <cols>
    <col min="1" max="1" width="23.140625" customWidth="1"/>
    <col min="4" max="4" width="9.140625"/>
  </cols>
  <sheetData>
    <row r="1" spans="1:15" ht="36" customHeight="1">
      <c r="A1" s="316" t="s">
        <v>6</v>
      </c>
      <c r="B1" s="316"/>
      <c r="C1" s="316"/>
      <c r="D1" s="316"/>
      <c r="E1" s="316"/>
      <c r="F1" s="316"/>
      <c r="G1" s="316"/>
    </row>
    <row r="3" spans="1:15" ht="16.5" customHeight="1">
      <c r="A3" s="318" t="s">
        <v>7</v>
      </c>
      <c r="B3" s="318" t="s">
        <v>8</v>
      </c>
      <c r="C3" s="318"/>
      <c r="D3" s="318"/>
      <c r="E3" s="318" t="s">
        <v>9</v>
      </c>
      <c r="F3" s="318"/>
      <c r="G3" s="318"/>
      <c r="J3" s="317" t="s">
        <v>10</v>
      </c>
      <c r="K3" s="317"/>
      <c r="L3" s="317"/>
      <c r="M3" s="317"/>
      <c r="N3" s="317"/>
      <c r="O3" s="317"/>
    </row>
    <row r="4" spans="1:15" ht="25.5" customHeight="1">
      <c r="A4" s="317"/>
      <c r="B4" s="319"/>
      <c r="C4" s="319"/>
      <c r="D4" s="319"/>
      <c r="E4" s="320" t="s">
        <v>11</v>
      </c>
      <c r="F4" s="320"/>
      <c r="G4" s="320"/>
      <c r="J4" s="317"/>
      <c r="K4" s="317"/>
      <c r="L4" s="317"/>
      <c r="M4" s="317"/>
      <c r="N4" s="317"/>
      <c r="O4" s="317"/>
    </row>
    <row r="5" spans="1:15">
      <c r="A5" s="319"/>
      <c r="B5" s="15">
        <v>2017</v>
      </c>
      <c r="C5" s="15">
        <v>2018</v>
      </c>
      <c r="D5" s="15">
        <v>2019</v>
      </c>
      <c r="E5" s="15">
        <v>2017</v>
      </c>
      <c r="F5" s="15">
        <v>2018</v>
      </c>
      <c r="G5" s="15">
        <v>2019</v>
      </c>
      <c r="I5" s="16"/>
      <c r="J5" s="15">
        <v>2014</v>
      </c>
      <c r="K5" s="15">
        <v>2015</v>
      </c>
      <c r="L5" s="15">
        <v>2016</v>
      </c>
      <c r="M5" s="15">
        <v>2017</v>
      </c>
      <c r="N5" s="15">
        <v>2018</v>
      </c>
      <c r="O5" s="15">
        <v>2018</v>
      </c>
    </row>
    <row r="6" spans="1:15">
      <c r="A6" s="17" t="s">
        <v>12</v>
      </c>
      <c r="B6" s="18">
        <v>29633</v>
      </c>
      <c r="C6" s="18">
        <v>28022</v>
      </c>
      <c r="D6" s="18">
        <v>27241</v>
      </c>
      <c r="E6" s="19">
        <f t="shared" ref="E6:E27" si="0">B6/M6*100</f>
        <v>100.74454341470049</v>
      </c>
      <c r="F6" s="19">
        <f t="shared" ref="F6:F27" si="1">C6/N6*100</f>
        <v>100.07142346975215</v>
      </c>
      <c r="G6" s="19">
        <f t="shared" ref="G6:G27" si="2">D6/O6*100</f>
        <v>100.34626293881462</v>
      </c>
      <c r="H6" s="16"/>
      <c r="I6" s="20"/>
      <c r="J6" s="18">
        <v>32627</v>
      </c>
      <c r="K6" s="18">
        <v>31125</v>
      </c>
      <c r="L6" s="18">
        <v>30303</v>
      </c>
      <c r="M6" s="18">
        <v>29414</v>
      </c>
      <c r="N6" s="18">
        <v>28002</v>
      </c>
      <c r="O6" s="18">
        <v>27147</v>
      </c>
    </row>
    <row r="7" spans="1:15">
      <c r="A7" s="17" t="s">
        <v>13</v>
      </c>
      <c r="B7" s="18">
        <v>884</v>
      </c>
      <c r="C7" s="18">
        <v>871</v>
      </c>
      <c r="D7" s="18">
        <v>810</v>
      </c>
      <c r="E7" s="19">
        <f t="shared" si="0"/>
        <v>98.550724637681171</v>
      </c>
      <c r="F7" s="19">
        <f t="shared" si="1"/>
        <v>100.81018518518519</v>
      </c>
      <c r="G7" s="19">
        <f t="shared" si="2"/>
        <v>101.88679245283019</v>
      </c>
      <c r="H7" s="16"/>
      <c r="I7" s="16"/>
      <c r="J7" s="18">
        <v>1128</v>
      </c>
      <c r="K7" s="18">
        <v>955</v>
      </c>
      <c r="L7" s="18">
        <v>938</v>
      </c>
      <c r="M7" s="18">
        <v>897</v>
      </c>
      <c r="N7" s="18">
        <v>864</v>
      </c>
      <c r="O7" s="18">
        <v>795</v>
      </c>
    </row>
    <row r="8" spans="1:15">
      <c r="A8" s="17" t="s">
        <v>14</v>
      </c>
      <c r="B8" s="18">
        <v>79030</v>
      </c>
      <c r="C8" s="18">
        <v>75436</v>
      </c>
      <c r="D8" s="18">
        <v>72657</v>
      </c>
      <c r="E8" s="19">
        <f t="shared" si="0"/>
        <v>100.04557308149987</v>
      </c>
      <c r="F8" s="19">
        <f t="shared" si="1"/>
        <v>99.681541287313195</v>
      </c>
      <c r="G8" s="19">
        <f t="shared" si="2"/>
        <v>99.914740301709315</v>
      </c>
      <c r="H8" s="16"/>
      <c r="I8" s="20"/>
      <c r="J8" s="18">
        <v>85204</v>
      </c>
      <c r="K8" s="18">
        <v>83851</v>
      </c>
      <c r="L8" s="18">
        <v>81348</v>
      </c>
      <c r="M8" s="18">
        <v>78994</v>
      </c>
      <c r="N8" s="18">
        <v>75677</v>
      </c>
      <c r="O8" s="18">
        <v>72719</v>
      </c>
    </row>
    <row r="9" spans="1:15">
      <c r="A9" s="17" t="s">
        <v>15</v>
      </c>
      <c r="B9" s="18">
        <v>5474</v>
      </c>
      <c r="C9" s="18">
        <v>5429</v>
      </c>
      <c r="D9" s="18">
        <v>5188</v>
      </c>
      <c r="E9" s="19">
        <f t="shared" si="0"/>
        <v>102.39431350542461</v>
      </c>
      <c r="F9" s="19">
        <f t="shared" si="1"/>
        <v>101.68570893425735</v>
      </c>
      <c r="G9" s="19">
        <f t="shared" si="2"/>
        <v>99.577735124760082</v>
      </c>
      <c r="H9" s="16"/>
      <c r="I9" s="20"/>
      <c r="J9" s="18">
        <v>5547</v>
      </c>
      <c r="K9" s="18">
        <v>5399</v>
      </c>
      <c r="L9" s="18">
        <v>5536</v>
      </c>
      <c r="M9" s="18">
        <v>5346</v>
      </c>
      <c r="N9" s="18">
        <v>5339</v>
      </c>
      <c r="O9" s="18">
        <v>5210</v>
      </c>
    </row>
    <row r="10" spans="1:15">
      <c r="A10" s="17" t="s">
        <v>16</v>
      </c>
      <c r="B10" s="18">
        <v>4084</v>
      </c>
      <c r="C10" s="18">
        <v>3950</v>
      </c>
      <c r="D10" s="18">
        <v>3975</v>
      </c>
      <c r="E10" s="19">
        <f t="shared" si="0"/>
        <v>99.951052373959854</v>
      </c>
      <c r="F10" s="19">
        <f t="shared" si="1"/>
        <v>99.873577749683946</v>
      </c>
      <c r="G10" s="19">
        <f t="shared" si="2"/>
        <v>99.699021820917991</v>
      </c>
      <c r="H10" s="16"/>
      <c r="I10" s="20"/>
      <c r="J10" s="18">
        <v>4479</v>
      </c>
      <c r="K10" s="18">
        <v>4404</v>
      </c>
      <c r="L10" s="18">
        <v>4166</v>
      </c>
      <c r="M10" s="18">
        <v>4086</v>
      </c>
      <c r="N10" s="18">
        <v>3955</v>
      </c>
      <c r="O10" s="18">
        <v>3987</v>
      </c>
    </row>
    <row r="11" spans="1:15">
      <c r="A11" s="17" t="s">
        <v>17</v>
      </c>
      <c r="B11" s="18">
        <v>35840</v>
      </c>
      <c r="C11" s="18">
        <v>34385</v>
      </c>
      <c r="D11" s="18">
        <v>32731</v>
      </c>
      <c r="E11" s="19">
        <f t="shared" si="0"/>
        <v>100.15089699882635</v>
      </c>
      <c r="F11" s="19">
        <f t="shared" si="1"/>
        <v>100.42348130841121</v>
      </c>
      <c r="G11" s="19">
        <f t="shared" si="2"/>
        <v>100</v>
      </c>
      <c r="H11" s="16"/>
      <c r="I11" s="20"/>
      <c r="J11" s="18">
        <v>39258</v>
      </c>
      <c r="K11" s="18">
        <v>37831</v>
      </c>
      <c r="L11" s="18">
        <v>36790</v>
      </c>
      <c r="M11" s="18">
        <v>35786</v>
      </c>
      <c r="N11" s="18">
        <v>34240</v>
      </c>
      <c r="O11" s="18">
        <v>32731</v>
      </c>
    </row>
    <row r="12" spans="1:15">
      <c r="A12" s="17" t="s">
        <v>18</v>
      </c>
      <c r="B12" s="18">
        <v>8263</v>
      </c>
      <c r="C12" s="18">
        <v>8128</v>
      </c>
      <c r="D12" s="18">
        <v>7865</v>
      </c>
      <c r="E12" s="19">
        <f t="shared" si="0"/>
        <v>101.67343423157375</v>
      </c>
      <c r="F12" s="19">
        <f t="shared" si="1"/>
        <v>99.889394125599125</v>
      </c>
      <c r="G12" s="19">
        <f t="shared" si="2"/>
        <v>101.7464424320828</v>
      </c>
      <c r="H12" s="16"/>
      <c r="I12" s="20"/>
      <c r="J12" s="18">
        <v>8555</v>
      </c>
      <c r="K12" s="18">
        <v>8160</v>
      </c>
      <c r="L12" s="18">
        <v>8646</v>
      </c>
      <c r="M12" s="18">
        <v>8127</v>
      </c>
      <c r="N12" s="18">
        <v>8137</v>
      </c>
      <c r="O12" s="18">
        <v>7730</v>
      </c>
    </row>
    <row r="13" spans="1:15">
      <c r="A13" s="17" t="s">
        <v>19</v>
      </c>
      <c r="B13" s="18">
        <v>9161</v>
      </c>
      <c r="C13" s="18">
        <v>8694</v>
      </c>
      <c r="D13" s="18">
        <v>8361</v>
      </c>
      <c r="E13" s="19">
        <f t="shared" si="0"/>
        <v>99.39242703699685</v>
      </c>
      <c r="F13" s="19">
        <f t="shared" si="1"/>
        <v>100.54354111252457</v>
      </c>
      <c r="G13" s="19">
        <f t="shared" si="2"/>
        <v>98.829787234042556</v>
      </c>
      <c r="H13" s="16"/>
      <c r="I13" s="20"/>
      <c r="J13" s="18">
        <v>10305</v>
      </c>
      <c r="K13" s="18">
        <v>9673</v>
      </c>
      <c r="L13" s="18">
        <v>9566</v>
      </c>
      <c r="M13" s="18">
        <v>9217</v>
      </c>
      <c r="N13" s="18">
        <v>8647</v>
      </c>
      <c r="O13" s="18">
        <v>8460</v>
      </c>
    </row>
    <row r="14" spans="1:15">
      <c r="A14" s="17" t="s">
        <v>20</v>
      </c>
      <c r="B14" s="18">
        <v>32809</v>
      </c>
      <c r="C14" s="18">
        <v>32276</v>
      </c>
      <c r="D14" s="18">
        <v>31035</v>
      </c>
      <c r="E14" s="19">
        <f t="shared" si="0"/>
        <v>100.00304803706412</v>
      </c>
      <c r="F14" s="19">
        <f t="shared" si="1"/>
        <v>100.33573737876149</v>
      </c>
      <c r="G14" s="19">
        <f t="shared" si="2"/>
        <v>100.09030218982811</v>
      </c>
      <c r="H14" s="16"/>
      <c r="I14" s="20"/>
      <c r="J14" s="18">
        <v>36141</v>
      </c>
      <c r="K14" s="18">
        <v>35061</v>
      </c>
      <c r="L14" s="18">
        <v>34056</v>
      </c>
      <c r="M14" s="18">
        <v>32808</v>
      </c>
      <c r="N14" s="18">
        <v>32168</v>
      </c>
      <c r="O14" s="18">
        <v>31007</v>
      </c>
    </row>
    <row r="15" spans="1:15">
      <c r="A15" s="17" t="s">
        <v>21</v>
      </c>
      <c r="B15" s="18">
        <v>26312</v>
      </c>
      <c r="C15" s="18">
        <v>24966</v>
      </c>
      <c r="D15" s="18">
        <v>23621</v>
      </c>
      <c r="E15" s="19">
        <f t="shared" si="0"/>
        <v>100.1751313485114</v>
      </c>
      <c r="F15" s="19">
        <f t="shared" si="1"/>
        <v>101.03192910040065</v>
      </c>
      <c r="G15" s="19">
        <f t="shared" si="2"/>
        <v>101.15193559438165</v>
      </c>
      <c r="H15" s="16"/>
      <c r="I15" s="20"/>
      <c r="J15" s="18">
        <v>29006</v>
      </c>
      <c r="K15" s="18">
        <v>27611</v>
      </c>
      <c r="L15" s="18">
        <v>27167</v>
      </c>
      <c r="M15" s="18">
        <v>26266</v>
      </c>
      <c r="N15" s="18">
        <v>24711</v>
      </c>
      <c r="O15" s="18">
        <v>23352</v>
      </c>
    </row>
    <row r="16" spans="1:15">
      <c r="A16" s="17" t="s">
        <v>22</v>
      </c>
      <c r="B16" s="18">
        <v>6372</v>
      </c>
      <c r="C16" s="18">
        <v>6071</v>
      </c>
      <c r="D16" s="18">
        <v>6016</v>
      </c>
      <c r="E16" s="19">
        <f t="shared" si="0"/>
        <v>99.812030075187977</v>
      </c>
      <c r="F16" s="19">
        <f t="shared" si="1"/>
        <v>99.622579586478494</v>
      </c>
      <c r="G16" s="19">
        <f t="shared" si="2"/>
        <v>99.950157833527157</v>
      </c>
      <c r="H16" s="16"/>
      <c r="I16" s="20"/>
      <c r="J16" s="18">
        <v>7451</v>
      </c>
      <c r="K16" s="18">
        <v>6924</v>
      </c>
      <c r="L16" s="18">
        <v>6713</v>
      </c>
      <c r="M16" s="18">
        <v>6384</v>
      </c>
      <c r="N16" s="18">
        <v>6094</v>
      </c>
      <c r="O16" s="18">
        <v>6019</v>
      </c>
    </row>
    <row r="17" spans="1:15">
      <c r="A17" s="17" t="s">
        <v>23</v>
      </c>
      <c r="B17" s="18">
        <v>10443</v>
      </c>
      <c r="C17" s="18">
        <v>9896</v>
      </c>
      <c r="D17" s="18">
        <v>9349</v>
      </c>
      <c r="E17" s="19">
        <f t="shared" si="0"/>
        <v>100.43277553375648</v>
      </c>
      <c r="F17" s="19">
        <f t="shared" si="1"/>
        <v>99.909136799596169</v>
      </c>
      <c r="G17" s="19">
        <f t="shared" si="2"/>
        <v>100.4189044038668</v>
      </c>
      <c r="H17" s="16"/>
      <c r="I17" s="20"/>
      <c r="J17" s="18">
        <v>11545</v>
      </c>
      <c r="K17" s="18">
        <v>11381</v>
      </c>
      <c r="L17" s="18">
        <v>10686</v>
      </c>
      <c r="M17" s="18">
        <v>10398</v>
      </c>
      <c r="N17" s="18">
        <v>9905</v>
      </c>
      <c r="O17" s="18">
        <v>9310</v>
      </c>
    </row>
    <row r="18" spans="1:15">
      <c r="A18" s="17" t="s">
        <v>24</v>
      </c>
      <c r="B18" s="18">
        <v>43907</v>
      </c>
      <c r="C18" s="18">
        <v>42282</v>
      </c>
      <c r="D18" s="18">
        <v>38151</v>
      </c>
      <c r="E18" s="19">
        <f t="shared" si="0"/>
        <v>100.7804071889274</v>
      </c>
      <c r="F18" s="19">
        <f t="shared" si="1"/>
        <v>101.48329493087557</v>
      </c>
      <c r="G18" s="19">
        <f t="shared" si="2"/>
        <v>111.38652886047123</v>
      </c>
      <c r="H18" s="16"/>
      <c r="I18" s="20"/>
      <c r="J18" s="18">
        <v>47202</v>
      </c>
      <c r="K18" s="18">
        <v>46167</v>
      </c>
      <c r="L18" s="18">
        <v>45446</v>
      </c>
      <c r="M18" s="18">
        <v>43567</v>
      </c>
      <c r="N18" s="18">
        <v>41664</v>
      </c>
      <c r="O18" s="18">
        <v>34251</v>
      </c>
    </row>
    <row r="19" spans="1:15">
      <c r="A19" s="17" t="s">
        <v>25</v>
      </c>
      <c r="B19" s="18">
        <v>9256</v>
      </c>
      <c r="C19" s="18">
        <v>8721</v>
      </c>
      <c r="D19" s="18">
        <v>8272</v>
      </c>
      <c r="E19" s="19">
        <f t="shared" si="0"/>
        <v>99.741379310344826</v>
      </c>
      <c r="F19" s="19">
        <f t="shared" si="1"/>
        <v>100.69276065119502</v>
      </c>
      <c r="G19" s="19">
        <f t="shared" si="2"/>
        <v>104.86815415821502</v>
      </c>
      <c r="H19" s="16"/>
      <c r="I19" s="20"/>
      <c r="J19" s="18">
        <v>10166</v>
      </c>
      <c r="K19" s="18">
        <v>9950</v>
      </c>
      <c r="L19" s="18">
        <v>9730</v>
      </c>
      <c r="M19" s="18">
        <v>9280</v>
      </c>
      <c r="N19" s="18">
        <v>8661</v>
      </c>
      <c r="O19" s="18">
        <v>7888</v>
      </c>
    </row>
    <row r="20" spans="1:15">
      <c r="A20" s="17" t="s">
        <v>26</v>
      </c>
      <c r="B20" s="18">
        <v>1803</v>
      </c>
      <c r="C20" s="18">
        <v>1698</v>
      </c>
      <c r="D20" s="18">
        <v>1672</v>
      </c>
      <c r="E20" s="19">
        <f t="shared" si="0"/>
        <v>100.78256008943545</v>
      </c>
      <c r="F20" s="19">
        <f t="shared" si="1"/>
        <v>99.531066822977721</v>
      </c>
      <c r="G20" s="19">
        <f t="shared" si="2"/>
        <v>100.96618357487924</v>
      </c>
      <c r="H20" s="16"/>
      <c r="I20" s="20"/>
      <c r="J20" s="18">
        <v>1935</v>
      </c>
      <c r="K20" s="18">
        <v>1918</v>
      </c>
      <c r="L20" s="18">
        <v>1748</v>
      </c>
      <c r="M20" s="18">
        <v>1789</v>
      </c>
      <c r="N20" s="18">
        <v>1706</v>
      </c>
      <c r="O20" s="18">
        <v>1656</v>
      </c>
    </row>
    <row r="21" spans="1:15">
      <c r="A21" s="17" t="s">
        <v>27</v>
      </c>
      <c r="B21" s="18">
        <v>50265</v>
      </c>
      <c r="C21" s="18">
        <v>48071</v>
      </c>
      <c r="D21" s="18">
        <v>46833</v>
      </c>
      <c r="E21" s="19">
        <f t="shared" si="0"/>
        <v>99.854980332949268</v>
      </c>
      <c r="F21" s="19">
        <f t="shared" si="1"/>
        <v>99.945942574380936</v>
      </c>
      <c r="G21" s="19">
        <f t="shared" si="2"/>
        <v>99.56629887110148</v>
      </c>
      <c r="H21" s="16"/>
      <c r="I21" s="20"/>
      <c r="J21" s="18">
        <v>52266</v>
      </c>
      <c r="K21" s="18">
        <v>51638</v>
      </c>
      <c r="L21" s="18">
        <v>50901</v>
      </c>
      <c r="M21" s="18">
        <v>50338</v>
      </c>
      <c r="N21" s="18">
        <v>48097</v>
      </c>
      <c r="O21" s="18">
        <v>47037</v>
      </c>
    </row>
    <row r="22" spans="1:15">
      <c r="A22" s="17" t="s">
        <v>28</v>
      </c>
      <c r="B22" s="18">
        <v>30178</v>
      </c>
      <c r="C22" s="18">
        <v>28863</v>
      </c>
      <c r="D22" s="18">
        <v>27535</v>
      </c>
      <c r="E22" s="19">
        <f t="shared" si="0"/>
        <v>100.77136274084215</v>
      </c>
      <c r="F22" s="19">
        <f t="shared" si="1"/>
        <v>100.4594340607706</v>
      </c>
      <c r="G22" s="19">
        <f t="shared" si="2"/>
        <v>100.55508892378484</v>
      </c>
      <c r="H22" s="16"/>
      <c r="I22" s="20"/>
      <c r="J22" s="18">
        <v>32369</v>
      </c>
      <c r="K22" s="18">
        <v>31148</v>
      </c>
      <c r="L22" s="18">
        <v>30828</v>
      </c>
      <c r="M22" s="18">
        <v>29947</v>
      </c>
      <c r="N22" s="18">
        <v>28731</v>
      </c>
      <c r="O22" s="18">
        <v>27383</v>
      </c>
    </row>
    <row r="23" spans="1:15">
      <c r="A23" s="17" t="s">
        <v>29</v>
      </c>
      <c r="B23" s="18">
        <v>4040</v>
      </c>
      <c r="C23" s="18">
        <v>3983</v>
      </c>
      <c r="D23" s="18">
        <v>3824</v>
      </c>
      <c r="E23" s="19">
        <f t="shared" si="0"/>
        <v>99.531904409953185</v>
      </c>
      <c r="F23" s="19">
        <f t="shared" si="1"/>
        <v>100.7589172780167</v>
      </c>
      <c r="G23" s="19">
        <f t="shared" si="2"/>
        <v>105.22839845899834</v>
      </c>
      <c r="H23" s="16"/>
      <c r="I23" s="20"/>
      <c r="J23" s="18">
        <v>4121</v>
      </c>
      <c r="K23" s="18">
        <v>4162</v>
      </c>
      <c r="L23" s="18">
        <v>4144</v>
      </c>
      <c r="M23" s="18">
        <v>4059</v>
      </c>
      <c r="N23" s="18">
        <v>3953</v>
      </c>
      <c r="O23" s="18">
        <v>3634</v>
      </c>
    </row>
    <row r="24" spans="1:15">
      <c r="A24" s="17" t="s">
        <v>30</v>
      </c>
      <c r="B24" s="18">
        <v>14046</v>
      </c>
      <c r="C24" s="18">
        <v>14136</v>
      </c>
      <c r="D24" s="18">
        <v>12672</v>
      </c>
      <c r="E24" s="19">
        <f t="shared" si="0"/>
        <v>94.344438473938737</v>
      </c>
      <c r="F24" s="19">
        <f t="shared" si="1"/>
        <v>99.255722510883302</v>
      </c>
      <c r="G24" s="19">
        <f t="shared" si="2"/>
        <v>94.89291598023064</v>
      </c>
      <c r="H24" s="16"/>
      <c r="I24" s="20"/>
      <c r="J24" s="18">
        <v>15910</v>
      </c>
      <c r="K24" s="18">
        <v>15738</v>
      </c>
      <c r="L24" s="18">
        <v>15220</v>
      </c>
      <c r="M24" s="18">
        <v>14888</v>
      </c>
      <c r="N24" s="18">
        <v>14242</v>
      </c>
      <c r="O24" s="18">
        <v>13354</v>
      </c>
    </row>
    <row r="25" spans="1:15">
      <c r="A25" s="17" t="s">
        <v>31</v>
      </c>
      <c r="B25" s="18">
        <v>41207</v>
      </c>
      <c r="C25" s="18">
        <v>39894</v>
      </c>
      <c r="D25" s="18">
        <v>38047</v>
      </c>
      <c r="E25" s="19">
        <f t="shared" si="0"/>
        <v>99.444940512102704</v>
      </c>
      <c r="F25" s="19">
        <f t="shared" si="1"/>
        <v>99.789884436440047</v>
      </c>
      <c r="G25" s="19">
        <f t="shared" si="2"/>
        <v>99.934334944316021</v>
      </c>
      <c r="H25" s="16"/>
      <c r="I25" s="20"/>
      <c r="J25" s="18">
        <v>44466</v>
      </c>
      <c r="K25" s="18">
        <v>42970</v>
      </c>
      <c r="L25" s="18">
        <v>41516</v>
      </c>
      <c r="M25" s="18">
        <v>41437</v>
      </c>
      <c r="N25" s="18">
        <v>39978</v>
      </c>
      <c r="O25" s="18">
        <v>38072</v>
      </c>
    </row>
    <row r="26" spans="1:15">
      <c r="A26" s="17" t="s">
        <v>32</v>
      </c>
      <c r="B26" s="18">
        <v>9751</v>
      </c>
      <c r="C26" s="18">
        <v>8982</v>
      </c>
      <c r="D26" s="18">
        <v>8555</v>
      </c>
      <c r="E26" s="19">
        <f t="shared" si="0"/>
        <v>98.664373166042694</v>
      </c>
      <c r="F26" s="19">
        <f t="shared" si="1"/>
        <v>99.988867861516198</v>
      </c>
      <c r="G26" s="19">
        <f t="shared" si="2"/>
        <v>102.32029661523741</v>
      </c>
      <c r="H26" s="16"/>
      <c r="I26" s="20"/>
      <c r="J26" s="18">
        <v>10863</v>
      </c>
      <c r="K26" s="18">
        <v>10773</v>
      </c>
      <c r="L26" s="18">
        <v>10180</v>
      </c>
      <c r="M26" s="18">
        <v>9883</v>
      </c>
      <c r="N26" s="18">
        <v>8983</v>
      </c>
      <c r="O26" s="18">
        <v>8361</v>
      </c>
    </row>
    <row r="27" spans="1:15">
      <c r="A27" s="21" t="s">
        <v>33</v>
      </c>
      <c r="B27" s="22">
        <v>452758</v>
      </c>
      <c r="C27" s="22">
        <v>434754</v>
      </c>
      <c r="D27" s="22">
        <v>414410</v>
      </c>
      <c r="E27" s="23">
        <f t="shared" si="0"/>
        <v>99.966218528585088</v>
      </c>
      <c r="F27" s="23">
        <f t="shared" si="1"/>
        <v>100.23054542436496</v>
      </c>
      <c r="G27" s="23">
        <f t="shared" si="2"/>
        <v>101.05022396812508</v>
      </c>
      <c r="J27" s="22">
        <v>490544</v>
      </c>
      <c r="K27" s="22">
        <v>476839</v>
      </c>
      <c r="L27" s="22">
        <v>465628</v>
      </c>
      <c r="M27" s="22">
        <v>452911</v>
      </c>
      <c r="N27" s="22">
        <v>433754</v>
      </c>
      <c r="O27" s="22">
        <v>410103</v>
      </c>
    </row>
    <row r="31" spans="1:15">
      <c r="B31" s="24"/>
      <c r="C31" s="24"/>
      <c r="D31" s="24"/>
      <c r="E31" s="24"/>
      <c r="F31" s="24"/>
    </row>
  </sheetData>
  <mergeCells count="6">
    <mergeCell ref="A1:G1"/>
    <mergeCell ref="J3:O4"/>
    <mergeCell ref="B3:D4"/>
    <mergeCell ref="A3:A5"/>
    <mergeCell ref="E3:G3"/>
    <mergeCell ref="E4:G4"/>
  </mergeCells>
  <printOptions gridLines="1"/>
  <pageMargins left="0.7" right="0.7" top="0.75" bottom="0.75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H93"/>
  <sheetViews>
    <sheetView zoomScale="90" workbookViewId="0">
      <selection activeCell="A62" sqref="A62"/>
    </sheetView>
  </sheetViews>
  <sheetFormatPr defaultColWidth="8.85546875" defaultRowHeight="15"/>
  <cols>
    <col min="2" max="2" width="11.28515625" bestFit="1" customWidth="1"/>
    <col min="3" max="3" width="10.42578125" customWidth="1"/>
    <col min="6" max="6" width="10.42578125" customWidth="1"/>
  </cols>
  <sheetData>
    <row r="1" spans="1:8" ht="46.5" customHeight="1">
      <c r="A1" s="316" t="s">
        <v>154</v>
      </c>
      <c r="B1" s="316"/>
      <c r="C1" s="316"/>
      <c r="D1" s="316"/>
      <c r="E1" s="316"/>
    </row>
    <row r="3" spans="1:8" ht="15.75" customHeight="1">
      <c r="A3" s="352" t="s">
        <v>155</v>
      </c>
      <c r="B3" s="352" t="s">
        <v>153</v>
      </c>
      <c r="C3" s="352" t="s">
        <v>152</v>
      </c>
      <c r="D3" s="352" t="s">
        <v>153</v>
      </c>
      <c r="E3" s="352" t="s">
        <v>152</v>
      </c>
    </row>
    <row r="4" spans="1:8" ht="15.75" customHeight="1">
      <c r="A4" s="363"/>
      <c r="B4" s="363"/>
      <c r="C4" s="363"/>
      <c r="D4" s="363"/>
      <c r="E4" s="363"/>
    </row>
    <row r="5" spans="1:8" ht="31.5" customHeight="1">
      <c r="A5" s="353"/>
      <c r="B5" s="353"/>
      <c r="C5" s="353"/>
      <c r="D5" s="353"/>
      <c r="E5" s="353"/>
    </row>
    <row r="6" spans="1:8">
      <c r="A6" s="18" t="s">
        <v>156</v>
      </c>
      <c r="B6" s="18"/>
      <c r="C6" s="18"/>
      <c r="D6" s="66">
        <f t="shared" ref="D6:D59" si="0">(B6/$B$60)*100</f>
        <v>0</v>
      </c>
      <c r="E6" s="66">
        <f t="shared" ref="E6:E59" si="1">(C6/$C$60)*100</f>
        <v>0</v>
      </c>
      <c r="G6" s="111"/>
    </row>
    <row r="7" spans="1:8">
      <c r="A7" s="18" t="s">
        <v>157</v>
      </c>
      <c r="B7" s="18">
        <v>1</v>
      </c>
      <c r="C7" s="18"/>
      <c r="D7" s="66">
        <f t="shared" si="0"/>
        <v>3.0548809360155188E-4</v>
      </c>
      <c r="E7" s="66">
        <f t="shared" si="1"/>
        <v>0</v>
      </c>
      <c r="G7" s="111"/>
      <c r="H7" s="111"/>
    </row>
    <row r="8" spans="1:8">
      <c r="A8" s="18" t="s">
        <v>158</v>
      </c>
      <c r="B8" s="18">
        <v>9</v>
      </c>
      <c r="C8" s="18">
        <v>2</v>
      </c>
      <c r="D8" s="66">
        <f t="shared" si="0"/>
        <v>2.749392842413967E-3</v>
      </c>
      <c r="E8" s="66">
        <f t="shared" si="1"/>
        <v>2.3245002324500234E-3</v>
      </c>
      <c r="G8" s="111"/>
      <c r="H8" s="111"/>
    </row>
    <row r="9" spans="1:8">
      <c r="A9" s="18" t="s">
        <v>159</v>
      </c>
      <c r="B9" s="18">
        <v>49</v>
      </c>
      <c r="C9" s="18">
        <v>22</v>
      </c>
      <c r="D9" s="66">
        <f t="shared" si="0"/>
        <v>1.4968916586476042E-2</v>
      </c>
      <c r="E9" s="66">
        <f t="shared" si="1"/>
        <v>2.5569502556950258E-2</v>
      </c>
      <c r="G9" s="111"/>
      <c r="H9" s="111"/>
    </row>
    <row r="10" spans="1:8">
      <c r="A10" s="18" t="s">
        <v>160</v>
      </c>
      <c r="B10" s="18">
        <v>193</v>
      </c>
      <c r="C10" s="18">
        <v>58</v>
      </c>
      <c r="D10" s="66">
        <f t="shared" si="0"/>
        <v>5.8959202065099511E-2</v>
      </c>
      <c r="E10" s="66">
        <f t="shared" si="1"/>
        <v>6.7410506741050674E-2</v>
      </c>
      <c r="G10" s="111"/>
      <c r="H10" s="111"/>
    </row>
    <row r="11" spans="1:8">
      <c r="A11" s="18" t="s">
        <v>161</v>
      </c>
      <c r="B11" s="18">
        <v>455</v>
      </c>
      <c r="C11" s="18">
        <v>145</v>
      </c>
      <c r="D11" s="66">
        <f t="shared" si="0"/>
        <v>0.13899708258870611</v>
      </c>
      <c r="E11" s="66">
        <f t="shared" si="1"/>
        <v>0.16852626685262667</v>
      </c>
      <c r="G11" s="111"/>
      <c r="H11" s="111"/>
    </row>
    <row r="12" spans="1:8">
      <c r="A12" s="18" t="s">
        <v>162</v>
      </c>
      <c r="B12" s="18">
        <v>865</v>
      </c>
      <c r="C12" s="18">
        <v>250</v>
      </c>
      <c r="D12" s="66">
        <f t="shared" si="0"/>
        <v>0.26424720096534238</v>
      </c>
      <c r="E12" s="66">
        <f t="shared" si="1"/>
        <v>0.29056252905625291</v>
      </c>
      <c r="G12" s="111"/>
      <c r="H12" s="111"/>
    </row>
    <row r="13" spans="1:8">
      <c r="A13" s="18" t="s">
        <v>163</v>
      </c>
      <c r="B13" s="18">
        <v>1431</v>
      </c>
      <c r="C13" s="18">
        <v>683</v>
      </c>
      <c r="D13" s="66">
        <f t="shared" si="0"/>
        <v>0.43715346194382071</v>
      </c>
      <c r="E13" s="66">
        <f t="shared" si="1"/>
        <v>0.79381682938168296</v>
      </c>
      <c r="G13" s="111"/>
      <c r="H13" s="111"/>
    </row>
    <row r="14" spans="1:8">
      <c r="A14" s="18" t="s">
        <v>164</v>
      </c>
      <c r="B14" s="18">
        <v>2201</v>
      </c>
      <c r="C14" s="18">
        <v>1278</v>
      </c>
      <c r="D14" s="66">
        <f t="shared" si="0"/>
        <v>0.67237929401701568</v>
      </c>
      <c r="E14" s="66">
        <f t="shared" si="1"/>
        <v>1.4853556485355648</v>
      </c>
      <c r="G14" s="111"/>
      <c r="H14" s="111"/>
    </row>
    <row r="15" spans="1:8">
      <c r="A15" s="18" t="s">
        <v>165</v>
      </c>
      <c r="B15" s="18">
        <v>2863</v>
      </c>
      <c r="C15" s="18">
        <v>1851</v>
      </c>
      <c r="D15" s="66">
        <f t="shared" si="0"/>
        <v>0.87461241198124295</v>
      </c>
      <c r="E15" s="66">
        <f t="shared" si="1"/>
        <v>2.1513249651324964</v>
      </c>
      <c r="G15" s="111"/>
      <c r="H15" s="111"/>
    </row>
    <row r="16" spans="1:8">
      <c r="A16" s="18" t="s">
        <v>166</v>
      </c>
      <c r="B16" s="18">
        <v>3706</v>
      </c>
      <c r="C16" s="18">
        <v>2448</v>
      </c>
      <c r="D16" s="66">
        <f t="shared" si="0"/>
        <v>1.1321388748873513</v>
      </c>
      <c r="E16" s="66">
        <f t="shared" si="1"/>
        <v>2.8451882845188283</v>
      </c>
      <c r="G16" s="111"/>
      <c r="H16" s="111"/>
    </row>
    <row r="17" spans="1:8">
      <c r="A17" s="18" t="s">
        <v>167</v>
      </c>
      <c r="B17" s="18">
        <v>4523</v>
      </c>
      <c r="C17" s="18">
        <v>2964</v>
      </c>
      <c r="D17" s="66">
        <f t="shared" si="0"/>
        <v>1.3817226473598192</v>
      </c>
      <c r="E17" s="66">
        <f t="shared" si="1"/>
        <v>3.4449093444909344</v>
      </c>
      <c r="G17" s="111"/>
      <c r="H17" s="111"/>
    </row>
    <row r="18" spans="1:8">
      <c r="A18" s="18" t="s">
        <v>168</v>
      </c>
      <c r="B18" s="18">
        <v>5548</v>
      </c>
      <c r="C18" s="18">
        <v>3510</v>
      </c>
      <c r="D18" s="66">
        <f t="shared" si="0"/>
        <v>1.6948479433014099</v>
      </c>
      <c r="E18" s="66">
        <f t="shared" si="1"/>
        <v>4.0794979079497908</v>
      </c>
      <c r="G18" s="111"/>
      <c r="H18" s="111"/>
    </row>
    <row r="19" spans="1:8">
      <c r="A19" s="18" t="s">
        <v>169</v>
      </c>
      <c r="B19" s="18">
        <v>7082</v>
      </c>
      <c r="C19" s="18">
        <v>4218</v>
      </c>
      <c r="D19" s="66">
        <f t="shared" si="0"/>
        <v>2.1634666788861905</v>
      </c>
      <c r="E19" s="66">
        <f t="shared" si="1"/>
        <v>4.9023709902370989</v>
      </c>
      <c r="G19" s="111"/>
      <c r="H19" s="111"/>
    </row>
    <row r="20" spans="1:8">
      <c r="A20" s="18" t="s">
        <v>170</v>
      </c>
      <c r="B20" s="18">
        <v>9406</v>
      </c>
      <c r="C20" s="18">
        <v>4357</v>
      </c>
      <c r="D20" s="66">
        <f t="shared" si="0"/>
        <v>2.8734210084161971</v>
      </c>
      <c r="E20" s="66">
        <f t="shared" si="1"/>
        <v>5.0639237563923762</v>
      </c>
      <c r="G20" s="111"/>
      <c r="H20" s="111"/>
    </row>
    <row r="21" spans="1:8">
      <c r="A21" s="18" t="s">
        <v>171</v>
      </c>
      <c r="B21" s="18">
        <v>12127</v>
      </c>
      <c r="C21" s="18">
        <v>4948</v>
      </c>
      <c r="D21" s="66">
        <f t="shared" si="0"/>
        <v>3.7046541111060196</v>
      </c>
      <c r="E21" s="66">
        <f t="shared" si="1"/>
        <v>5.7508135750813576</v>
      </c>
      <c r="G21" s="111"/>
      <c r="H21" s="111"/>
    </row>
    <row r="22" spans="1:8">
      <c r="A22" s="18" t="s">
        <v>172</v>
      </c>
      <c r="B22" s="18">
        <v>14815</v>
      </c>
      <c r="C22" s="18">
        <v>5114</v>
      </c>
      <c r="D22" s="66">
        <f t="shared" si="0"/>
        <v>4.525806106706991</v>
      </c>
      <c r="E22" s="66">
        <f t="shared" si="1"/>
        <v>5.9437470943747091</v>
      </c>
      <c r="G22" s="111"/>
      <c r="H22" s="111"/>
    </row>
    <row r="23" spans="1:8">
      <c r="A23" s="18" t="s">
        <v>173</v>
      </c>
      <c r="B23" s="18">
        <v>17494</v>
      </c>
      <c r="C23" s="18">
        <v>5452</v>
      </c>
      <c r="D23" s="66">
        <f t="shared" si="0"/>
        <v>5.3442087094655486</v>
      </c>
      <c r="E23" s="66">
        <f t="shared" si="1"/>
        <v>6.3365876336587634</v>
      </c>
      <c r="G23" s="111"/>
      <c r="H23" s="111"/>
    </row>
    <row r="24" spans="1:8">
      <c r="A24" s="18" t="s">
        <v>174</v>
      </c>
      <c r="B24" s="18">
        <v>20021</v>
      </c>
      <c r="C24" s="18">
        <v>5521</v>
      </c>
      <c r="D24" s="66">
        <f t="shared" si="0"/>
        <v>6.1161771219966701</v>
      </c>
      <c r="E24" s="66">
        <f t="shared" si="1"/>
        <v>6.4167828916782899</v>
      </c>
      <c r="G24" s="111"/>
      <c r="H24" s="111"/>
    </row>
    <row r="25" spans="1:8">
      <c r="A25" s="18" t="s">
        <v>175</v>
      </c>
      <c r="B25" s="18">
        <v>22589</v>
      </c>
      <c r="C25" s="18">
        <v>5659</v>
      </c>
      <c r="D25" s="66">
        <f t="shared" si="0"/>
        <v>6.9006705463654558</v>
      </c>
      <c r="E25" s="66">
        <f t="shared" si="1"/>
        <v>6.5771734077173409</v>
      </c>
      <c r="G25" s="111"/>
      <c r="H25" s="111"/>
    </row>
    <row r="26" spans="1:8">
      <c r="A26" s="18" t="s">
        <v>176</v>
      </c>
      <c r="B26" s="18">
        <v>22964</v>
      </c>
      <c r="C26" s="18">
        <v>5441</v>
      </c>
      <c r="D26" s="66">
        <f t="shared" si="0"/>
        <v>7.0152285814660376</v>
      </c>
      <c r="E26" s="66">
        <f t="shared" si="1"/>
        <v>6.3238028823802885</v>
      </c>
      <c r="G26" s="111"/>
      <c r="H26" s="111"/>
    </row>
    <row r="27" spans="1:8">
      <c r="A27" s="18" t="s">
        <v>177</v>
      </c>
      <c r="B27" s="18">
        <v>23245</v>
      </c>
      <c r="C27" s="18">
        <v>4985</v>
      </c>
      <c r="D27" s="66">
        <f t="shared" si="0"/>
        <v>7.101070735768074</v>
      </c>
      <c r="E27" s="66">
        <f t="shared" si="1"/>
        <v>5.793816829381683</v>
      </c>
      <c r="G27" s="111"/>
      <c r="H27" s="111"/>
    </row>
    <row r="28" spans="1:8">
      <c r="A28" s="18" t="s">
        <v>178</v>
      </c>
      <c r="B28" s="18">
        <v>23853</v>
      </c>
      <c r="C28" s="18">
        <v>4578</v>
      </c>
      <c r="D28" s="66">
        <f t="shared" si="0"/>
        <v>7.2868074966778176</v>
      </c>
      <c r="E28" s="66">
        <f t="shared" si="1"/>
        <v>5.3207810320781039</v>
      </c>
      <c r="G28" s="111"/>
      <c r="H28" s="111"/>
    </row>
    <row r="29" spans="1:8">
      <c r="A29" s="18" t="s">
        <v>179</v>
      </c>
      <c r="B29" s="18">
        <v>23019</v>
      </c>
      <c r="C29" s="18">
        <v>4270</v>
      </c>
      <c r="D29" s="66">
        <f t="shared" si="0"/>
        <v>7.0320304266141225</v>
      </c>
      <c r="E29" s="66">
        <f t="shared" si="1"/>
        <v>4.9628079962807998</v>
      </c>
      <c r="G29" s="111"/>
      <c r="H29" s="111"/>
    </row>
    <row r="30" spans="1:8">
      <c r="A30" s="18" t="s">
        <v>180</v>
      </c>
      <c r="B30" s="18">
        <v>22062</v>
      </c>
      <c r="C30" s="18">
        <v>3787</v>
      </c>
      <c r="D30" s="66">
        <f t="shared" si="0"/>
        <v>6.7396783210374371</v>
      </c>
      <c r="E30" s="66">
        <f t="shared" si="1"/>
        <v>4.4014411901441193</v>
      </c>
      <c r="G30" s="111"/>
      <c r="H30" s="111"/>
    </row>
    <row r="31" spans="1:8">
      <c r="A31" s="18" t="s">
        <v>181</v>
      </c>
      <c r="B31" s="18">
        <v>19755</v>
      </c>
      <c r="C31" s="18">
        <v>3479</v>
      </c>
      <c r="D31" s="66">
        <f t="shared" si="0"/>
        <v>6.034917289098658</v>
      </c>
      <c r="E31" s="66">
        <f t="shared" si="1"/>
        <v>4.0434681543468152</v>
      </c>
      <c r="G31" s="111"/>
      <c r="H31" s="111"/>
    </row>
    <row r="32" spans="1:8">
      <c r="A32" s="18" t="s">
        <v>182</v>
      </c>
      <c r="B32" s="18">
        <v>16728</v>
      </c>
      <c r="C32" s="18">
        <v>2821</v>
      </c>
      <c r="D32" s="66">
        <f t="shared" si="0"/>
        <v>5.1102048297667597</v>
      </c>
      <c r="E32" s="66">
        <f t="shared" si="1"/>
        <v>3.2787075778707577</v>
      </c>
      <c r="G32" s="111"/>
      <c r="H32" s="111"/>
    </row>
    <row r="33" spans="1:8">
      <c r="A33" s="18" t="s">
        <v>183</v>
      </c>
      <c r="B33" s="18">
        <v>13548</v>
      </c>
      <c r="C33" s="18">
        <v>2422</v>
      </c>
      <c r="D33" s="66">
        <f t="shared" si="0"/>
        <v>4.1387526921138251</v>
      </c>
      <c r="E33" s="66">
        <f t="shared" si="1"/>
        <v>2.8149697814969779</v>
      </c>
      <c r="G33" s="111"/>
      <c r="H33" s="111"/>
    </row>
    <row r="34" spans="1:8">
      <c r="A34" s="18" t="s">
        <v>184</v>
      </c>
      <c r="B34" s="18">
        <v>11164</v>
      </c>
      <c r="C34" s="18">
        <v>1960</v>
      </c>
      <c r="D34" s="66">
        <f t="shared" si="0"/>
        <v>3.4104690769677251</v>
      </c>
      <c r="E34" s="66">
        <f t="shared" si="1"/>
        <v>2.278010227801023</v>
      </c>
      <c r="G34" s="111"/>
      <c r="H34" s="111"/>
    </row>
    <row r="35" spans="1:8">
      <c r="A35" s="18" t="s">
        <v>185</v>
      </c>
      <c r="B35" s="18">
        <v>8707</v>
      </c>
      <c r="C35" s="18">
        <v>1405</v>
      </c>
      <c r="D35" s="66">
        <f t="shared" si="0"/>
        <v>2.659884830988712</v>
      </c>
      <c r="E35" s="66">
        <f t="shared" si="1"/>
        <v>1.6329614132961412</v>
      </c>
      <c r="G35" s="111"/>
      <c r="H35" s="111"/>
    </row>
    <row r="36" spans="1:8">
      <c r="A36" s="18" t="s">
        <v>186</v>
      </c>
      <c r="B36" s="18">
        <v>6145</v>
      </c>
      <c r="C36" s="18">
        <v>995</v>
      </c>
      <c r="D36" s="66">
        <f t="shared" si="0"/>
        <v>1.8772243351815363</v>
      </c>
      <c r="E36" s="66">
        <f t="shared" si="1"/>
        <v>1.1564388656438864</v>
      </c>
      <c r="G36" s="111"/>
      <c r="H36" s="111"/>
    </row>
    <row r="37" spans="1:8">
      <c r="A37" s="18" t="s">
        <v>187</v>
      </c>
      <c r="B37" s="18">
        <v>4043</v>
      </c>
      <c r="C37" s="18">
        <v>610</v>
      </c>
      <c r="D37" s="66">
        <f t="shared" si="0"/>
        <v>1.2350883624310742</v>
      </c>
      <c r="E37" s="66">
        <f t="shared" si="1"/>
        <v>0.70897257089725707</v>
      </c>
      <c r="G37" s="111"/>
      <c r="H37" s="111"/>
    </row>
    <row r="38" spans="1:8">
      <c r="A38" s="18" t="s">
        <v>188</v>
      </c>
      <c r="B38" s="18">
        <v>2594</v>
      </c>
      <c r="C38" s="18">
        <v>370</v>
      </c>
      <c r="D38" s="66">
        <f t="shared" si="0"/>
        <v>0.7924361148024256</v>
      </c>
      <c r="E38" s="66">
        <f t="shared" si="1"/>
        <v>0.43003254300325433</v>
      </c>
      <c r="G38" s="111"/>
      <c r="H38" s="111"/>
    </row>
    <row r="39" spans="1:8">
      <c r="A39" s="18" t="s">
        <v>189</v>
      </c>
      <c r="B39" s="18">
        <v>1632</v>
      </c>
      <c r="C39" s="18">
        <v>187</v>
      </c>
      <c r="D39" s="66">
        <f t="shared" si="0"/>
        <v>0.49855656875773269</v>
      </c>
      <c r="E39" s="66">
        <f t="shared" si="1"/>
        <v>0.21734077173407718</v>
      </c>
      <c r="G39" s="111"/>
      <c r="H39" s="111"/>
    </row>
    <row r="40" spans="1:8">
      <c r="A40" s="18" t="s">
        <v>190</v>
      </c>
      <c r="B40" s="18">
        <v>967</v>
      </c>
      <c r="C40" s="18">
        <v>107</v>
      </c>
      <c r="D40" s="66">
        <f t="shared" si="0"/>
        <v>0.29540698651270064</v>
      </c>
      <c r="E40" s="66">
        <f t="shared" si="1"/>
        <v>0.12436076243607624</v>
      </c>
      <c r="G40" s="111"/>
      <c r="H40" s="111"/>
    </row>
    <row r="41" spans="1:8">
      <c r="A41" s="18" t="s">
        <v>191</v>
      </c>
      <c r="B41" s="18">
        <v>567</v>
      </c>
      <c r="C41" s="18">
        <v>48</v>
      </c>
      <c r="D41" s="66">
        <f t="shared" si="0"/>
        <v>0.17321174907207992</v>
      </c>
      <c r="E41" s="66">
        <f t="shared" si="1"/>
        <v>5.5788005578800558E-2</v>
      </c>
      <c r="G41" s="111"/>
      <c r="H41" s="111"/>
    </row>
    <row r="42" spans="1:8">
      <c r="A42" s="18" t="s">
        <v>192</v>
      </c>
      <c r="B42" s="18">
        <v>357</v>
      </c>
      <c r="C42" s="18">
        <v>26</v>
      </c>
      <c r="D42" s="66">
        <f t="shared" si="0"/>
        <v>0.10905924941575403</v>
      </c>
      <c r="E42" s="66">
        <f t="shared" si="1"/>
        <v>3.02185030218503E-2</v>
      </c>
      <c r="G42" s="111"/>
      <c r="H42" s="111"/>
    </row>
    <row r="43" spans="1:8">
      <c r="A43" s="18" t="s">
        <v>193</v>
      </c>
      <c r="B43" s="18">
        <v>235</v>
      </c>
      <c r="C43" s="18">
        <v>26</v>
      </c>
      <c r="D43" s="66">
        <f t="shared" si="0"/>
        <v>7.1789701996364697E-2</v>
      </c>
      <c r="E43" s="66">
        <f t="shared" si="1"/>
        <v>3.02185030218503E-2</v>
      </c>
      <c r="G43" s="111"/>
      <c r="H43" s="111"/>
    </row>
    <row r="44" spans="1:8">
      <c r="A44" s="18" t="s">
        <v>194</v>
      </c>
      <c r="B44" s="18">
        <v>144</v>
      </c>
      <c r="C44" s="18">
        <v>16</v>
      </c>
      <c r="D44" s="66">
        <f t="shared" si="0"/>
        <v>4.3990285478623471E-2</v>
      </c>
      <c r="E44" s="66">
        <f t="shared" si="1"/>
        <v>1.8596001859600187E-2</v>
      </c>
      <c r="G44" s="111"/>
      <c r="H44" s="111"/>
    </row>
    <row r="45" spans="1:8">
      <c r="A45" s="18" t="s">
        <v>195</v>
      </c>
      <c r="B45" s="18">
        <v>118</v>
      </c>
      <c r="C45" s="18">
        <v>15</v>
      </c>
      <c r="D45" s="66">
        <f t="shared" si="0"/>
        <v>3.6047595044983123E-2</v>
      </c>
      <c r="E45" s="66">
        <f t="shared" si="1"/>
        <v>1.7433751743375175E-2</v>
      </c>
      <c r="G45" s="111"/>
      <c r="H45" s="111"/>
    </row>
    <row r="46" spans="1:8">
      <c r="A46" s="18" t="s">
        <v>196</v>
      </c>
      <c r="B46" s="18">
        <v>48</v>
      </c>
      <c r="C46" s="18">
        <v>7</v>
      </c>
      <c r="D46" s="66">
        <f t="shared" si="0"/>
        <v>1.466342849287449E-2</v>
      </c>
      <c r="E46" s="66">
        <f t="shared" si="1"/>
        <v>8.1357508135750812E-3</v>
      </c>
      <c r="G46" s="111"/>
    </row>
    <row r="47" spans="1:8">
      <c r="A47" s="18" t="s">
        <v>197</v>
      </c>
      <c r="B47" s="18">
        <v>25</v>
      </c>
      <c r="C47" s="18">
        <v>3</v>
      </c>
      <c r="D47" s="66">
        <f t="shared" si="0"/>
        <v>7.6372023400387967E-3</v>
      </c>
      <c r="E47" s="66">
        <f t="shared" si="1"/>
        <v>3.4867503486750349E-3</v>
      </c>
      <c r="G47" s="111"/>
      <c r="H47" s="111"/>
    </row>
    <row r="48" spans="1:8">
      <c r="A48" s="18" t="s">
        <v>198</v>
      </c>
      <c r="B48" s="18">
        <v>22</v>
      </c>
      <c r="C48" s="18">
        <v>1</v>
      </c>
      <c r="D48" s="66">
        <f t="shared" si="0"/>
        <v>6.7207380592341414E-3</v>
      </c>
      <c r="E48" s="66">
        <f t="shared" si="1"/>
        <v>1.1622501162250117E-3</v>
      </c>
      <c r="G48" s="111"/>
      <c r="H48" s="111"/>
    </row>
    <row r="49" spans="1:8">
      <c r="A49" s="18" t="s">
        <v>199</v>
      </c>
      <c r="B49" s="18">
        <v>10</v>
      </c>
      <c r="C49" s="18">
        <v>1</v>
      </c>
      <c r="D49" s="66">
        <f t="shared" si="0"/>
        <v>3.0548809360155188E-3</v>
      </c>
      <c r="E49" s="66">
        <f t="shared" si="1"/>
        <v>1.1622501162250117E-3</v>
      </c>
      <c r="G49" s="111"/>
      <c r="H49" s="111"/>
    </row>
    <row r="50" spans="1:8">
      <c r="A50" s="18" t="s">
        <v>200</v>
      </c>
      <c r="B50" s="18">
        <v>5</v>
      </c>
      <c r="C50" s="18"/>
      <c r="D50" s="66">
        <f t="shared" si="0"/>
        <v>1.5274404680077594E-3</v>
      </c>
      <c r="E50" s="66">
        <f t="shared" si="1"/>
        <v>0</v>
      </c>
      <c r="G50" s="111"/>
    </row>
    <row r="51" spans="1:8">
      <c r="A51" s="18" t="s">
        <v>201</v>
      </c>
      <c r="B51" s="18">
        <v>3</v>
      </c>
      <c r="C51" s="18"/>
      <c r="D51" s="66">
        <f t="shared" si="0"/>
        <v>9.1646428080465565E-4</v>
      </c>
      <c r="E51" s="66">
        <f t="shared" si="1"/>
        <v>0</v>
      </c>
    </row>
    <row r="52" spans="1:8">
      <c r="A52" s="18" t="s">
        <v>202</v>
      </c>
      <c r="B52" s="18">
        <v>1</v>
      </c>
      <c r="C52" s="18"/>
      <c r="D52" s="66">
        <f t="shared" si="0"/>
        <v>3.0548809360155188E-4</v>
      </c>
      <c r="E52" s="66">
        <f t="shared" si="1"/>
        <v>0</v>
      </c>
      <c r="G52" s="111"/>
    </row>
    <row r="53" spans="1:8">
      <c r="A53" s="18" t="s">
        <v>203</v>
      </c>
      <c r="B53" s="18">
        <v>1</v>
      </c>
      <c r="C53" s="18"/>
      <c r="D53" s="66">
        <f t="shared" si="0"/>
        <v>3.0548809360155188E-4</v>
      </c>
      <c r="E53" s="66">
        <f t="shared" si="1"/>
        <v>0</v>
      </c>
      <c r="G53" s="111"/>
    </row>
    <row r="54" spans="1:8">
      <c r="A54" s="18" t="s">
        <v>204</v>
      </c>
      <c r="B54" s="18">
        <v>1</v>
      </c>
      <c r="C54" s="18"/>
      <c r="D54" s="66">
        <f t="shared" si="0"/>
        <v>3.0548809360155188E-4</v>
      </c>
      <c r="E54" s="66">
        <f t="shared" si="1"/>
        <v>0</v>
      </c>
      <c r="G54" s="111"/>
    </row>
    <row r="55" spans="1:8">
      <c r="A55" s="18" t="s">
        <v>205</v>
      </c>
      <c r="B55" s="18">
        <v>1</v>
      </c>
      <c r="C55" s="18"/>
      <c r="D55" s="66">
        <f t="shared" si="0"/>
        <v>3.0548809360155188E-4</v>
      </c>
      <c r="E55" s="66">
        <f t="shared" si="1"/>
        <v>0</v>
      </c>
      <c r="G55" s="111"/>
    </row>
    <row r="56" spans="1:8">
      <c r="A56" s="18" t="s">
        <v>206</v>
      </c>
      <c r="B56" s="18">
        <v>1</v>
      </c>
      <c r="C56" s="18"/>
      <c r="D56" s="66">
        <f t="shared" si="0"/>
        <v>3.0548809360155188E-4</v>
      </c>
      <c r="E56" s="66">
        <f t="shared" si="1"/>
        <v>0</v>
      </c>
      <c r="G56" s="111"/>
    </row>
    <row r="57" spans="1:8">
      <c r="A57" s="18" t="s">
        <v>207</v>
      </c>
      <c r="B57" s="18">
        <v>1</v>
      </c>
      <c r="C57" s="18"/>
      <c r="D57" s="66">
        <f t="shared" si="0"/>
        <v>3.0548809360155188E-4</v>
      </c>
      <c r="E57" s="66">
        <f t="shared" si="1"/>
        <v>0</v>
      </c>
    </row>
    <row r="58" spans="1:8">
      <c r="A58" s="18" t="s">
        <v>208</v>
      </c>
      <c r="B58" s="18">
        <v>1</v>
      </c>
      <c r="C58" s="18"/>
      <c r="D58" s="66">
        <f t="shared" si="0"/>
        <v>3.0548809360155188E-4</v>
      </c>
      <c r="E58" s="66">
        <f t="shared" si="1"/>
        <v>0</v>
      </c>
    </row>
    <row r="59" spans="1:8">
      <c r="A59" s="18" t="s">
        <v>209</v>
      </c>
      <c r="B59" s="18"/>
      <c r="C59" s="18"/>
      <c r="D59" s="66">
        <f t="shared" si="0"/>
        <v>0</v>
      </c>
      <c r="E59" s="66">
        <f t="shared" si="1"/>
        <v>0</v>
      </c>
      <c r="G59" s="111"/>
    </row>
    <row r="60" spans="1:8">
      <c r="A60" s="126" t="s">
        <v>33</v>
      </c>
      <c r="B60" s="126">
        <v>327345</v>
      </c>
      <c r="C60" s="126">
        <v>86040</v>
      </c>
      <c r="D60" s="127">
        <v>100</v>
      </c>
      <c r="E60" s="127">
        <v>100</v>
      </c>
      <c r="G60" s="58"/>
      <c r="H60" s="58"/>
    </row>
    <row r="61" spans="1:8">
      <c r="B61" s="9"/>
      <c r="F61" s="6"/>
      <c r="G61" s="111"/>
    </row>
    <row r="62" spans="1:8">
      <c r="A62" s="44"/>
      <c r="D62" s="6"/>
    </row>
    <row r="63" spans="1:8">
      <c r="F63" s="128"/>
    </row>
    <row r="64" spans="1:8">
      <c r="A64" s="9"/>
    </row>
    <row r="88" spans="8:8">
      <c r="H88" s="129"/>
    </row>
    <row r="89" spans="8:8">
      <c r="H89" s="130"/>
    </row>
    <row r="90" spans="8:8">
      <c r="H90" s="131"/>
    </row>
    <row r="91" spans="8:8">
      <c r="H91" s="131"/>
    </row>
    <row r="92" spans="8:8">
      <c r="H92" s="131"/>
    </row>
    <row r="93" spans="8:8">
      <c r="H93" s="131"/>
    </row>
  </sheetData>
  <mergeCells count="6">
    <mergeCell ref="A1:E1"/>
    <mergeCell ref="A3:A5"/>
    <mergeCell ref="B3:B5"/>
    <mergeCell ref="C3:C5"/>
    <mergeCell ref="D3:D5"/>
    <mergeCell ref="E3:E5"/>
  </mergeCells>
  <printOptions gridLines="1"/>
  <pageMargins left="0.7" right="0.7" top="0.75" bottom="0.75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M27"/>
  <sheetViews>
    <sheetView zoomScale="90" workbookViewId="0">
      <selection activeCell="A10" sqref="A10"/>
    </sheetView>
  </sheetViews>
  <sheetFormatPr defaultColWidth="8.85546875" defaultRowHeight="15"/>
  <cols>
    <col min="1" max="1" width="22.42578125" customWidth="1"/>
    <col min="9" max="9" width="17.28515625" customWidth="1"/>
  </cols>
  <sheetData>
    <row r="1" spans="1:13">
      <c r="A1" s="342" t="s">
        <v>210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3" spans="1:13">
      <c r="A3" s="364" t="s">
        <v>211</v>
      </c>
      <c r="B3" s="324" t="s">
        <v>138</v>
      </c>
      <c r="C3" s="324"/>
      <c r="D3" s="324"/>
      <c r="E3" s="324"/>
      <c r="F3" s="364" t="s">
        <v>33</v>
      </c>
      <c r="I3" s="364" t="s">
        <v>211</v>
      </c>
      <c r="J3" s="324" t="s">
        <v>212</v>
      </c>
      <c r="K3" s="324"/>
      <c r="L3" s="364" t="s">
        <v>33</v>
      </c>
    </row>
    <row r="4" spans="1:13">
      <c r="A4" s="365"/>
      <c r="B4" s="52" t="s">
        <v>130</v>
      </c>
      <c r="C4" s="52" t="s">
        <v>131</v>
      </c>
      <c r="D4" s="52" t="s">
        <v>132</v>
      </c>
      <c r="E4" s="52" t="s">
        <v>133</v>
      </c>
      <c r="F4" s="365"/>
      <c r="I4" s="365"/>
      <c r="J4" s="52" t="s">
        <v>153</v>
      </c>
      <c r="K4" s="52" t="s">
        <v>152</v>
      </c>
      <c r="L4" s="365"/>
    </row>
    <row r="5" spans="1:13">
      <c r="A5" s="17" t="s">
        <v>213</v>
      </c>
      <c r="B5" s="19">
        <v>80.00988386459106</v>
      </c>
      <c r="C5" s="19">
        <v>38.004690093714046</v>
      </c>
      <c r="D5" s="19">
        <v>20.468472990148062</v>
      </c>
      <c r="E5" s="19">
        <v>19.977125428898209</v>
      </c>
      <c r="F5" s="19">
        <v>25.916496694763225</v>
      </c>
      <c r="I5" s="17" t="s">
        <v>213</v>
      </c>
      <c r="J5" s="19">
        <v>21.294208973761837</v>
      </c>
      <c r="K5" s="19">
        <v>43.808805573511457</v>
      </c>
      <c r="L5" s="19">
        <v>25.931487124865626</v>
      </c>
    </row>
    <row r="6" spans="1:13">
      <c r="A6" s="17" t="s">
        <v>214</v>
      </c>
      <c r="B6" s="19">
        <v>18.458117123795404</v>
      </c>
      <c r="C6" s="19">
        <v>48.394916430259009</v>
      </c>
      <c r="D6" s="19">
        <v>41.310947226966945</v>
      </c>
      <c r="E6" s="19">
        <v>39.837495234464356</v>
      </c>
      <c r="F6" s="19">
        <v>42.913768952891161</v>
      </c>
      <c r="I6" s="17" t="s">
        <v>214</v>
      </c>
      <c r="J6" s="19">
        <v>44.077938208352741</v>
      </c>
      <c r="K6" s="19">
        <v>38.449567861332568</v>
      </c>
      <c r="L6" s="19">
        <v>42.918676094953497</v>
      </c>
    </row>
    <row r="7" spans="1:13">
      <c r="A7" s="17" t="s">
        <v>215</v>
      </c>
      <c r="B7" s="19">
        <v>1.5319990116135409</v>
      </c>
      <c r="C7" s="19">
        <v>13.600393476026944</v>
      </c>
      <c r="D7" s="19">
        <v>38.22057978288499</v>
      </c>
      <c r="E7" s="19">
        <v>40.185379336637439</v>
      </c>
      <c r="F7" s="19">
        <v>31.169734352345614</v>
      </c>
      <c r="I7" s="17" t="s">
        <v>215</v>
      </c>
      <c r="J7" s="19">
        <v>34.627852817885426</v>
      </c>
      <c r="K7" s="19">
        <v>17.741626565155975</v>
      </c>
      <c r="L7" s="19">
        <v>31.149836780180873</v>
      </c>
    </row>
    <row r="8" spans="1:13">
      <c r="A8" s="21" t="s">
        <v>33</v>
      </c>
      <c r="B8" s="23">
        <v>100</v>
      </c>
      <c r="C8" s="23">
        <v>100</v>
      </c>
      <c r="D8" s="23">
        <v>100</v>
      </c>
      <c r="E8" s="23">
        <v>100</v>
      </c>
      <c r="F8" s="23">
        <v>100</v>
      </c>
      <c r="I8" s="21" t="s">
        <v>33</v>
      </c>
      <c r="J8" s="23">
        <v>100</v>
      </c>
      <c r="K8" s="23">
        <v>100</v>
      </c>
      <c r="L8" s="23">
        <v>100</v>
      </c>
    </row>
    <row r="14" spans="1:13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2:13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9" spans="2:13">
      <c r="B19" s="111"/>
      <c r="C19" s="111"/>
      <c r="D19" s="111"/>
      <c r="E19" s="111"/>
      <c r="F19" s="111"/>
      <c r="G19" s="111"/>
      <c r="H19" s="111"/>
    </row>
    <row r="20" spans="2:13">
      <c r="B20" s="111"/>
      <c r="C20" s="111"/>
      <c r="D20" s="111"/>
      <c r="E20" s="111"/>
      <c r="F20" s="111"/>
      <c r="G20" s="111"/>
      <c r="H20" s="111"/>
    </row>
    <row r="21" spans="2:13">
      <c r="B21" s="111"/>
      <c r="C21" s="111"/>
      <c r="D21" s="111"/>
      <c r="E21" s="111"/>
      <c r="F21" s="111"/>
      <c r="G21" s="111"/>
      <c r="H21" s="111"/>
    </row>
    <row r="22" spans="2:1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2:13">
      <c r="B23" s="111"/>
      <c r="C23" s="111"/>
      <c r="D23" s="111"/>
      <c r="E23" s="111"/>
      <c r="F23" s="111"/>
      <c r="G23" s="111"/>
      <c r="H23" s="111"/>
    </row>
    <row r="24" spans="2:13">
      <c r="B24" s="111"/>
      <c r="C24" s="111"/>
      <c r="D24" s="111"/>
      <c r="E24" s="111"/>
      <c r="F24" s="111"/>
      <c r="G24" s="111"/>
      <c r="H24" s="111"/>
      <c r="J24" s="111"/>
      <c r="K24" s="111"/>
      <c r="L24" s="111"/>
      <c r="M24" s="111"/>
    </row>
    <row r="25" spans="2:13">
      <c r="B25" s="111"/>
      <c r="C25" s="111"/>
      <c r="D25" s="111"/>
      <c r="E25" s="111"/>
      <c r="F25" s="111"/>
      <c r="H25" s="111"/>
      <c r="J25" s="111"/>
      <c r="K25" s="111"/>
      <c r="L25" s="111"/>
      <c r="M25" s="111"/>
    </row>
    <row r="26" spans="2:13">
      <c r="E26" s="111"/>
      <c r="J26" s="111"/>
      <c r="K26" s="111"/>
      <c r="L26" s="111"/>
      <c r="M26" s="111"/>
    </row>
    <row r="27" spans="2:13">
      <c r="J27" s="111"/>
      <c r="K27" s="111"/>
      <c r="L27" s="111"/>
      <c r="M27" s="111"/>
    </row>
  </sheetData>
  <mergeCells count="7">
    <mergeCell ref="A1:L1"/>
    <mergeCell ref="A3:A4"/>
    <mergeCell ref="F3:F4"/>
    <mergeCell ref="I3:I4"/>
    <mergeCell ref="L3:L4"/>
    <mergeCell ref="B3:E3"/>
    <mergeCell ref="J3:K3"/>
  </mergeCells>
  <printOptions gridLines="1"/>
  <pageMargins left="0.7" right="0.7" top="0.75" bottom="0.75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H35"/>
  <sheetViews>
    <sheetView workbookViewId="0">
      <selection activeCell="A10" sqref="A10"/>
    </sheetView>
  </sheetViews>
  <sheetFormatPr defaultColWidth="8.85546875" defaultRowHeight="15"/>
  <cols>
    <col min="1" max="1" width="24.85546875" customWidth="1"/>
  </cols>
  <sheetData>
    <row r="1" spans="1:7" ht="36.75" customHeight="1">
      <c r="A1" s="316" t="s">
        <v>216</v>
      </c>
      <c r="B1" s="316"/>
      <c r="C1" s="316"/>
      <c r="D1" s="316"/>
      <c r="E1" s="316"/>
      <c r="F1" s="316"/>
      <c r="G1" s="316"/>
    </row>
    <row r="2" spans="1:7" ht="27.75" customHeight="1"/>
    <row r="3" spans="1:7" ht="16.5" customHeight="1">
      <c r="A3" s="321" t="s">
        <v>211</v>
      </c>
      <c r="B3" s="354" t="s">
        <v>212</v>
      </c>
      <c r="C3" s="354"/>
      <c r="D3" s="354"/>
      <c r="E3" s="354" t="s">
        <v>212</v>
      </c>
      <c r="F3" s="354"/>
      <c r="G3" s="354"/>
    </row>
    <row r="4" spans="1:7">
      <c r="A4" s="323"/>
      <c r="B4" s="52" t="s">
        <v>153</v>
      </c>
      <c r="C4" s="52" t="s">
        <v>152</v>
      </c>
      <c r="D4" s="52" t="s">
        <v>217</v>
      </c>
      <c r="E4" s="52" t="s">
        <v>153</v>
      </c>
      <c r="F4" s="52" t="s">
        <v>152</v>
      </c>
      <c r="G4" s="52" t="s">
        <v>217</v>
      </c>
    </row>
    <row r="5" spans="1:7">
      <c r="A5" s="103" t="s">
        <v>213</v>
      </c>
      <c r="B5" s="18">
        <v>68578</v>
      </c>
      <c r="C5" s="18">
        <v>36597</v>
      </c>
      <c r="D5" s="18">
        <v>105175</v>
      </c>
      <c r="E5" s="119">
        <v>21.294208973761837</v>
      </c>
      <c r="F5" s="119">
        <v>43.808805573511457</v>
      </c>
      <c r="G5" s="119">
        <v>25.931487124865626</v>
      </c>
    </row>
    <row r="6" spans="1:7">
      <c r="A6" s="103" t="s">
        <v>214</v>
      </c>
      <c r="B6" s="18">
        <v>141953</v>
      </c>
      <c r="C6" s="18">
        <v>32120</v>
      </c>
      <c r="D6" s="18">
        <v>174073</v>
      </c>
      <c r="E6" s="119">
        <v>44.077938208352741</v>
      </c>
      <c r="F6" s="119">
        <v>38.449567861332568</v>
      </c>
      <c r="G6" s="119">
        <v>42.918676094953497</v>
      </c>
    </row>
    <row r="7" spans="1:7">
      <c r="A7" s="103" t="s">
        <v>215</v>
      </c>
      <c r="B7" s="18">
        <v>111519</v>
      </c>
      <c r="C7" s="18">
        <v>14821</v>
      </c>
      <c r="D7" s="18">
        <v>126340</v>
      </c>
      <c r="E7" s="119">
        <v>34.627852817885426</v>
      </c>
      <c r="F7" s="119">
        <v>17.741626565155975</v>
      </c>
      <c r="G7" s="119">
        <v>31.149836780180873</v>
      </c>
    </row>
    <row r="8" spans="1:7">
      <c r="A8" s="104" t="s">
        <v>33</v>
      </c>
      <c r="B8" s="120">
        <v>322050</v>
      </c>
      <c r="C8" s="120">
        <v>83538</v>
      </c>
      <c r="D8" s="120">
        <v>405588</v>
      </c>
      <c r="E8" s="121">
        <v>100</v>
      </c>
      <c r="F8" s="121">
        <v>100</v>
      </c>
      <c r="G8" s="121">
        <v>100</v>
      </c>
    </row>
    <row r="13" spans="1:7">
      <c r="B13" s="111"/>
      <c r="C13" s="111"/>
      <c r="D13" s="111"/>
      <c r="E13" s="111"/>
      <c r="F13" s="111"/>
      <c r="G13" s="111"/>
    </row>
    <row r="14" spans="1:7">
      <c r="B14" s="111"/>
      <c r="C14" s="111"/>
      <c r="D14" s="111"/>
      <c r="E14" s="111"/>
      <c r="F14" s="111"/>
      <c r="G14" s="111"/>
    </row>
    <row r="15" spans="1:7">
      <c r="B15" s="111"/>
      <c r="C15" s="111"/>
      <c r="D15" s="111"/>
      <c r="E15" s="111"/>
      <c r="F15" s="111"/>
      <c r="G15" s="111"/>
    </row>
    <row r="16" spans="1:7">
      <c r="B16" s="111"/>
      <c r="C16" s="111"/>
      <c r="D16" s="111"/>
      <c r="E16" s="111"/>
      <c r="F16" s="111"/>
      <c r="G16" s="111"/>
    </row>
    <row r="32" spans="3:8">
      <c r="C32" s="111"/>
      <c r="D32" s="111"/>
      <c r="E32" s="111"/>
      <c r="F32" s="111"/>
      <c r="G32" s="111"/>
      <c r="H32" s="111"/>
    </row>
    <row r="33" spans="3:8">
      <c r="C33" s="111"/>
      <c r="D33" s="111"/>
      <c r="E33" s="111"/>
      <c r="F33" s="111"/>
      <c r="G33" s="111"/>
      <c r="H33" s="111"/>
    </row>
    <row r="34" spans="3:8">
      <c r="C34" s="111"/>
      <c r="D34" s="111"/>
      <c r="E34" s="111"/>
      <c r="F34" s="111"/>
      <c r="G34" s="111"/>
      <c r="H34" s="111"/>
    </row>
    <row r="35" spans="3:8">
      <c r="C35" s="111"/>
      <c r="D35" s="111"/>
      <c r="E35" s="111"/>
      <c r="F35" s="111"/>
      <c r="G35" s="111"/>
      <c r="H35" s="111"/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N24"/>
  <sheetViews>
    <sheetView workbookViewId="0">
      <selection activeCell="A12" sqref="A12"/>
    </sheetView>
  </sheetViews>
  <sheetFormatPr defaultColWidth="8.85546875" defaultRowHeight="15"/>
  <cols>
    <col min="1" max="1" width="11.7109375" customWidth="1"/>
    <col min="7" max="7" width="5.85546875" customWidth="1"/>
    <col min="8" max="8" width="13.140625" customWidth="1"/>
    <col min="9" max="9" width="10.42578125" customWidth="1"/>
  </cols>
  <sheetData>
    <row r="1" spans="1:14">
      <c r="A1" s="342" t="s">
        <v>218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06"/>
      <c r="M1" s="305"/>
    </row>
    <row r="3" spans="1:14">
      <c r="A3" s="364" t="s">
        <v>219</v>
      </c>
      <c r="B3" s="324" t="s">
        <v>138</v>
      </c>
      <c r="C3" s="324"/>
      <c r="D3" s="324"/>
      <c r="E3" s="324"/>
      <c r="F3" s="364" t="s">
        <v>33</v>
      </c>
      <c r="G3" s="133"/>
      <c r="H3" s="364" t="s">
        <v>219</v>
      </c>
      <c r="I3" s="324" t="s">
        <v>212</v>
      </c>
      <c r="J3" s="324"/>
      <c r="K3" s="364" t="s">
        <v>33</v>
      </c>
      <c r="L3" s="133"/>
    </row>
    <row r="4" spans="1:14">
      <c r="A4" s="365"/>
      <c r="B4" s="52" t="s">
        <v>130</v>
      </c>
      <c r="C4" s="52" t="s">
        <v>131</v>
      </c>
      <c r="D4" s="52" t="s">
        <v>132</v>
      </c>
      <c r="E4" s="52" t="s">
        <v>133</v>
      </c>
      <c r="F4" s="365"/>
      <c r="G4" s="299"/>
      <c r="H4" s="365"/>
      <c r="I4" s="52" t="s">
        <v>153</v>
      </c>
      <c r="J4" s="52" t="s">
        <v>152</v>
      </c>
      <c r="K4" s="365"/>
      <c r="L4" s="133"/>
    </row>
    <row r="5" spans="1:14">
      <c r="A5" s="17" t="s">
        <v>221</v>
      </c>
      <c r="B5" s="19">
        <v>84.825936752591019</v>
      </c>
      <c r="C5" s="19">
        <v>44.130289425924154</v>
      </c>
      <c r="D5" s="19">
        <v>30.531139457605317</v>
      </c>
      <c r="E5" s="19">
        <v>32.320419584200707</v>
      </c>
      <c r="F5" s="19">
        <v>35.11823857821291</v>
      </c>
      <c r="G5" s="300"/>
      <c r="H5" s="17" t="s">
        <v>221</v>
      </c>
      <c r="I5" s="19">
        <v>37.951871163438796</v>
      </c>
      <c r="J5" s="19">
        <v>24.137294703819894</v>
      </c>
      <c r="K5" s="19">
        <v>35.103558296213961</v>
      </c>
      <c r="L5" s="303"/>
    </row>
    <row r="6" spans="1:14">
      <c r="A6" s="17" t="s">
        <v>222</v>
      </c>
      <c r="B6" s="19">
        <v>14.908317831517406</v>
      </c>
      <c r="C6" s="19">
        <v>55.028178431559851</v>
      </c>
      <c r="D6" s="19">
        <v>67.143673848572547</v>
      </c>
      <c r="E6" s="19">
        <v>61.183054421584792</v>
      </c>
      <c r="F6" s="19">
        <v>62.580346457716239</v>
      </c>
      <c r="G6" s="300"/>
      <c r="H6" s="17" t="s">
        <v>222</v>
      </c>
      <c r="I6" s="19">
        <v>59.70365399824027</v>
      </c>
      <c r="J6" s="19">
        <v>73.729997627395676</v>
      </c>
      <c r="K6" s="19">
        <v>62.595629380606979</v>
      </c>
      <c r="L6" s="303"/>
    </row>
    <row r="7" spans="1:14">
      <c r="A7" s="17" t="s">
        <v>223</v>
      </c>
      <c r="B7" s="19">
        <v>0</v>
      </c>
      <c r="C7" s="19">
        <v>0.38494603113955489</v>
      </c>
      <c r="D7" s="19">
        <v>1.0093972201379211</v>
      </c>
      <c r="E7" s="19">
        <v>2.4710048933466706</v>
      </c>
      <c r="F7" s="19">
        <v>0.9684895678213451</v>
      </c>
      <c r="G7" s="300"/>
      <c r="H7" s="17" t="s">
        <v>223</v>
      </c>
      <c r="I7" s="19">
        <v>1.0226265102314005</v>
      </c>
      <c r="J7" s="19">
        <v>0.77241452033849156</v>
      </c>
      <c r="K7" s="19">
        <v>0.9710373766499889</v>
      </c>
      <c r="L7" s="303"/>
    </row>
    <row r="8" spans="1:14">
      <c r="A8" s="17" t="s">
        <v>224</v>
      </c>
      <c r="B8" s="19">
        <v>0.26574541589157585</v>
      </c>
      <c r="C8" s="19">
        <v>0.42888528035151402</v>
      </c>
      <c r="D8" s="19">
        <v>1.2362882766998964</v>
      </c>
      <c r="E8" s="19">
        <v>3.703803833572143</v>
      </c>
      <c r="F8" s="19">
        <v>1.2446593635098473</v>
      </c>
      <c r="G8" s="300"/>
      <c r="H8" s="17" t="s">
        <v>224</v>
      </c>
      <c r="I8" s="19">
        <v>1.2413939491459853</v>
      </c>
      <c r="J8" s="19">
        <v>1.2403448184957688</v>
      </c>
      <c r="K8" s="19">
        <v>1.2411776376043939</v>
      </c>
      <c r="L8" s="303"/>
    </row>
    <row r="9" spans="1:14">
      <c r="A9" s="17" t="s">
        <v>225</v>
      </c>
      <c r="B9" s="19">
        <v>0</v>
      </c>
      <c r="C9" s="19">
        <v>2.7700831024930751E-2</v>
      </c>
      <c r="D9" s="19">
        <v>7.950119698431414E-2</v>
      </c>
      <c r="E9" s="19">
        <v>0.32171726729568251</v>
      </c>
      <c r="F9" s="19">
        <v>8.8266032739658523E-2</v>
      </c>
      <c r="G9" s="300"/>
      <c r="H9" s="17" t="s">
        <v>225</v>
      </c>
      <c r="I9" s="19">
        <v>8.0454378943548413E-2</v>
      </c>
      <c r="J9" s="19">
        <v>0.11994832995017532</v>
      </c>
      <c r="K9" s="19">
        <v>8.8597308924684134E-2</v>
      </c>
      <c r="L9" s="303"/>
    </row>
    <row r="10" spans="1:14">
      <c r="A10" s="21" t="s">
        <v>33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301"/>
      <c r="H10" s="21" t="s">
        <v>33</v>
      </c>
      <c r="I10" s="23">
        <v>100</v>
      </c>
      <c r="J10" s="23">
        <v>100</v>
      </c>
      <c r="K10" s="23">
        <v>100</v>
      </c>
      <c r="L10" s="304"/>
    </row>
    <row r="11" spans="1:14">
      <c r="G11" s="302"/>
    </row>
    <row r="12" spans="1:14">
      <c r="G12" s="302"/>
    </row>
    <row r="14" spans="1:14">
      <c r="H14" s="111"/>
      <c r="I14" s="111"/>
      <c r="J14" s="111"/>
      <c r="K14" s="111"/>
      <c r="L14" s="111"/>
      <c r="M14" s="111"/>
    </row>
    <row r="15" spans="1:14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4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2:14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2:14">
      <c r="H18" s="111"/>
      <c r="I18" s="111"/>
      <c r="J18" s="111"/>
      <c r="K18" s="111"/>
      <c r="L18" s="111"/>
      <c r="M18" s="111"/>
    </row>
    <row r="19" spans="2:14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2:1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2:1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2:14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2:14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2:14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</sheetData>
  <mergeCells count="7">
    <mergeCell ref="A1:K1"/>
    <mergeCell ref="A3:A4"/>
    <mergeCell ref="F3:F4"/>
    <mergeCell ref="H3:H4"/>
    <mergeCell ref="K3:K4"/>
    <mergeCell ref="B3:E3"/>
    <mergeCell ref="I3:J3"/>
  </mergeCells>
  <printOptions gridLines="1"/>
  <pageMargins left="0.7" right="0.7" top="0.75" bottom="0.75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H28"/>
  <sheetViews>
    <sheetView workbookViewId="0">
      <selection activeCell="A10" sqref="A10"/>
    </sheetView>
  </sheetViews>
  <sheetFormatPr defaultColWidth="8.85546875" defaultRowHeight="15"/>
  <sheetData>
    <row r="1" spans="1:7" ht="45" customHeight="1">
      <c r="A1" s="316" t="s">
        <v>226</v>
      </c>
      <c r="B1" s="316"/>
      <c r="C1" s="316"/>
      <c r="D1" s="316"/>
      <c r="E1" s="316"/>
      <c r="F1" s="316"/>
      <c r="G1" s="316"/>
    </row>
    <row r="3" spans="1:7">
      <c r="A3" s="321" t="s">
        <v>219</v>
      </c>
      <c r="B3" s="354" t="s">
        <v>212</v>
      </c>
      <c r="C3" s="354"/>
      <c r="D3" s="354"/>
      <c r="E3" s="354" t="s">
        <v>212</v>
      </c>
      <c r="F3" s="354"/>
      <c r="G3" s="354"/>
    </row>
    <row r="4" spans="1:7">
      <c r="A4" s="323"/>
      <c r="B4" s="52" t="s">
        <v>153</v>
      </c>
      <c r="C4" s="52" t="s">
        <v>152</v>
      </c>
      <c r="D4" s="52" t="s">
        <v>217</v>
      </c>
      <c r="E4" s="52" t="s">
        <v>153</v>
      </c>
      <c r="F4" s="52" t="s">
        <v>152</v>
      </c>
      <c r="G4" s="52" t="s">
        <v>217</v>
      </c>
    </row>
    <row r="5" spans="1:7">
      <c r="A5" s="103" t="s">
        <v>222</v>
      </c>
      <c r="B5" s="18">
        <v>174389</v>
      </c>
      <c r="C5" s="18">
        <v>55936</v>
      </c>
      <c r="D5" s="18">
        <v>230325</v>
      </c>
      <c r="E5" s="119">
        <v>59.70365399824027</v>
      </c>
      <c r="F5" s="119">
        <v>73.729997627395676</v>
      </c>
      <c r="G5" s="119">
        <v>62.595629380606979</v>
      </c>
    </row>
    <row r="6" spans="1:7">
      <c r="A6" s="103" t="s">
        <v>221</v>
      </c>
      <c r="B6" s="18">
        <v>110854</v>
      </c>
      <c r="C6" s="18">
        <v>18312</v>
      </c>
      <c r="D6" s="18">
        <v>129166</v>
      </c>
      <c r="E6" s="119">
        <v>37.951871163438796</v>
      </c>
      <c r="F6" s="119">
        <v>24.137294703819894</v>
      </c>
      <c r="G6" s="119">
        <v>35.103558296213961</v>
      </c>
    </row>
    <row r="7" spans="1:7">
      <c r="A7" s="103" t="s">
        <v>227</v>
      </c>
      <c r="B7" s="18">
        <v>6848</v>
      </c>
      <c r="C7" s="18">
        <v>1618</v>
      </c>
      <c r="D7" s="18">
        <v>8466</v>
      </c>
      <c r="E7" s="119">
        <v>2.344474838320934</v>
      </c>
      <c r="F7" s="119">
        <v>2.1327076687844357</v>
      </c>
      <c r="G7" s="119">
        <v>2.3008123231790671</v>
      </c>
    </row>
    <row r="8" spans="1:7">
      <c r="A8" s="104" t="s">
        <v>33</v>
      </c>
      <c r="B8" s="120">
        <v>292091</v>
      </c>
      <c r="C8" s="120">
        <v>75866</v>
      </c>
      <c r="D8" s="120">
        <v>367957</v>
      </c>
      <c r="E8" s="121">
        <v>100</v>
      </c>
      <c r="F8" s="121">
        <v>100</v>
      </c>
      <c r="G8" s="121">
        <v>100</v>
      </c>
    </row>
    <row r="23" spans="3:8">
      <c r="C23" s="111"/>
      <c r="D23" s="111"/>
      <c r="E23" s="111"/>
      <c r="F23" s="111"/>
      <c r="G23" s="111"/>
      <c r="H23" s="111"/>
    </row>
    <row r="25" spans="3:8">
      <c r="C25" s="111"/>
      <c r="D25" s="111"/>
      <c r="E25" s="111"/>
      <c r="F25" s="111"/>
      <c r="G25" s="111"/>
      <c r="H25" s="111"/>
    </row>
    <row r="26" spans="3:8">
      <c r="C26" s="111"/>
      <c r="D26" s="111"/>
      <c r="E26" s="111"/>
      <c r="F26" s="111"/>
      <c r="G26" s="111"/>
      <c r="H26" s="111"/>
    </row>
    <row r="27" spans="3:8">
      <c r="C27" s="111"/>
      <c r="D27" s="111"/>
      <c r="E27" s="111"/>
      <c r="F27" s="111"/>
      <c r="G27" s="111"/>
      <c r="H27" s="111"/>
    </row>
    <row r="28" spans="3:8">
      <c r="C28" s="111"/>
      <c r="D28" s="111"/>
      <c r="E28" s="111"/>
      <c r="F28" s="111"/>
      <c r="G28" s="111"/>
      <c r="H28" s="111"/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M31"/>
  <sheetViews>
    <sheetView workbookViewId="0">
      <selection activeCell="A12" sqref="A12"/>
    </sheetView>
  </sheetViews>
  <sheetFormatPr defaultColWidth="8.85546875" defaultRowHeight="15"/>
  <cols>
    <col min="1" max="1" width="14.140625" customWidth="1"/>
    <col min="7" max="7" width="9.140625"/>
    <col min="8" max="8" width="13.7109375" customWidth="1"/>
    <col min="12" max="12" width="9.140625"/>
  </cols>
  <sheetData>
    <row r="1" spans="1:12">
      <c r="A1" s="342" t="s">
        <v>228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82"/>
    </row>
    <row r="3" spans="1:12" ht="22.5" customHeight="1">
      <c r="A3" s="318" t="s">
        <v>229</v>
      </c>
      <c r="B3" s="332" t="s">
        <v>138</v>
      </c>
      <c r="C3" s="332"/>
      <c r="D3" s="332"/>
      <c r="E3" s="332"/>
      <c r="F3" s="318" t="s">
        <v>33</v>
      </c>
      <c r="G3" s="12"/>
      <c r="H3" s="318" t="s">
        <v>229</v>
      </c>
      <c r="I3" s="324" t="s">
        <v>212</v>
      </c>
      <c r="J3" s="324"/>
      <c r="K3" s="364" t="s">
        <v>33</v>
      </c>
      <c r="L3" s="133"/>
    </row>
    <row r="4" spans="1:12">
      <c r="A4" s="319"/>
      <c r="B4" s="51" t="s">
        <v>130</v>
      </c>
      <c r="C4" s="51" t="s">
        <v>131</v>
      </c>
      <c r="D4" s="51" t="s">
        <v>132</v>
      </c>
      <c r="E4" s="51" t="s">
        <v>133</v>
      </c>
      <c r="F4" s="319"/>
      <c r="G4" s="307"/>
      <c r="H4" s="319"/>
      <c r="I4" s="52" t="s">
        <v>153</v>
      </c>
      <c r="J4" s="52" t="s">
        <v>152</v>
      </c>
      <c r="K4" s="365"/>
      <c r="L4" s="309"/>
    </row>
    <row r="5" spans="1:12">
      <c r="A5" s="17" t="s">
        <v>230</v>
      </c>
      <c r="B5" s="19">
        <v>2.9584352078239609</v>
      </c>
      <c r="C5" s="19">
        <v>35.189844763488509</v>
      </c>
      <c r="D5" s="19">
        <v>62.542548408850074</v>
      </c>
      <c r="E5" s="19">
        <v>69.852021429751474</v>
      </c>
      <c r="F5" s="19">
        <v>55.049141665407873</v>
      </c>
      <c r="G5" s="303"/>
      <c r="H5" s="17" t="s">
        <v>230</v>
      </c>
      <c r="I5" s="19">
        <v>62.293780598928173</v>
      </c>
      <c r="J5" s="19">
        <v>27.472141174816322</v>
      </c>
      <c r="K5" s="19">
        <v>55.029504798502025</v>
      </c>
      <c r="L5" s="303"/>
    </row>
    <row r="6" spans="1:12">
      <c r="A6" s="17" t="s">
        <v>231</v>
      </c>
      <c r="B6" s="19">
        <v>25.305623471882637</v>
      </c>
      <c r="C6" s="19">
        <v>19.836840593085313</v>
      </c>
      <c r="D6" s="19">
        <v>12.201759737966025</v>
      </c>
      <c r="E6" s="19">
        <v>9.6835099478416851</v>
      </c>
      <c r="F6" s="19">
        <v>14.208933696515496</v>
      </c>
      <c r="G6" s="303"/>
      <c r="H6" s="17" t="s">
        <v>231</v>
      </c>
      <c r="I6" s="19">
        <v>13.452871859024851</v>
      </c>
      <c r="J6" s="19">
        <v>17.117212125473102</v>
      </c>
      <c r="K6" s="19">
        <v>14.217303940980624</v>
      </c>
      <c r="L6" s="303"/>
    </row>
    <row r="7" spans="1:12">
      <c r="A7" s="17" t="s">
        <v>232</v>
      </c>
      <c r="B7" s="19">
        <v>51.100244498777499</v>
      </c>
      <c r="C7" s="19">
        <v>41.610002002490056</v>
      </c>
      <c r="D7" s="19">
        <v>23.779342346103206</v>
      </c>
      <c r="E7" s="19">
        <v>19.359939581317409</v>
      </c>
      <c r="F7" s="19">
        <v>28.585002655647756</v>
      </c>
      <c r="G7" s="303"/>
      <c r="H7" s="17" t="s">
        <v>232</v>
      </c>
      <c r="I7" s="19">
        <v>22.227370306877326</v>
      </c>
      <c r="J7" s="19">
        <v>52.742527038586374</v>
      </c>
      <c r="K7" s="19">
        <v>28.593254230161875</v>
      </c>
      <c r="L7" s="303"/>
    </row>
    <row r="8" spans="1:12">
      <c r="A8" s="17" t="s">
        <v>233</v>
      </c>
      <c r="B8" s="19">
        <v>17.921760391198045</v>
      </c>
      <c r="C8" s="19">
        <v>2.1766196226612222</v>
      </c>
      <c r="D8" s="19">
        <v>0.60410712565428215</v>
      </c>
      <c r="E8" s="19">
        <v>0.21240943097873546</v>
      </c>
      <c r="F8" s="19">
        <v>1.1762814109529633</v>
      </c>
      <c r="G8" s="303"/>
      <c r="H8" s="17" t="s">
        <v>233</v>
      </c>
      <c r="I8" s="19">
        <v>1.2021807286599022</v>
      </c>
      <c r="J8" s="19">
        <v>1.0827152248040215</v>
      </c>
      <c r="K8" s="19">
        <v>1.177258571547303</v>
      </c>
      <c r="L8" s="303"/>
    </row>
    <row r="9" spans="1:12">
      <c r="A9" s="17" t="s">
        <v>62</v>
      </c>
      <c r="B9" s="19">
        <v>2.7139364303178484</v>
      </c>
      <c r="C9" s="19">
        <v>1.1866930182748985</v>
      </c>
      <c r="D9" s="19">
        <v>0.8722423814264153</v>
      </c>
      <c r="E9" s="19">
        <v>0.89211961011068897</v>
      </c>
      <c r="F9" s="19">
        <v>0.98064057147590666</v>
      </c>
      <c r="G9" s="303"/>
      <c r="H9" s="17" t="s">
        <v>62</v>
      </c>
      <c r="I9" s="19">
        <v>0.823796506509753</v>
      </c>
      <c r="J9" s="19">
        <v>1.5854044363201745</v>
      </c>
      <c r="K9" s="19">
        <v>0.98267845880817239</v>
      </c>
      <c r="L9" s="303"/>
    </row>
    <row r="10" spans="1:12">
      <c r="A10" s="21" t="s">
        <v>33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304"/>
      <c r="H10" s="21" t="s">
        <v>33</v>
      </c>
      <c r="I10" s="23">
        <v>100</v>
      </c>
      <c r="J10" s="23">
        <v>100</v>
      </c>
      <c r="K10" s="23">
        <v>100</v>
      </c>
      <c r="L10" s="304"/>
    </row>
    <row r="11" spans="1:12">
      <c r="G11" s="308"/>
      <c r="L11" s="308"/>
    </row>
    <row r="20" spans="2:13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2:13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2:1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2:13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2:13">
      <c r="B25" s="111"/>
      <c r="C25" s="111"/>
      <c r="D25" s="111"/>
      <c r="E25" s="111"/>
      <c r="F25" s="111"/>
      <c r="G25" s="111"/>
    </row>
    <row r="26" spans="2:13">
      <c r="H26" s="111"/>
      <c r="I26" s="111"/>
      <c r="J26" s="111"/>
      <c r="K26" s="111"/>
      <c r="L26" s="111"/>
    </row>
    <row r="27" spans="2:13">
      <c r="H27" s="111"/>
      <c r="I27" s="111"/>
      <c r="J27" s="111"/>
      <c r="K27" s="111"/>
      <c r="L27" s="111"/>
    </row>
    <row r="28" spans="2:13">
      <c r="H28" s="111"/>
      <c r="I28" s="111"/>
      <c r="J28" s="111"/>
      <c r="K28" s="111"/>
      <c r="L28" s="111"/>
    </row>
    <row r="29" spans="2:13">
      <c r="H29" s="111"/>
      <c r="I29" s="111"/>
      <c r="J29" s="111"/>
      <c r="K29" s="111"/>
      <c r="L29" s="111"/>
    </row>
    <row r="30" spans="2:13">
      <c r="H30" s="111"/>
      <c r="I30" s="111"/>
      <c r="J30" s="111"/>
      <c r="K30" s="111"/>
      <c r="L30" s="111"/>
    </row>
    <row r="31" spans="2:13">
      <c r="H31" s="111"/>
      <c r="I31" s="111"/>
      <c r="J31" s="111"/>
      <c r="K31" s="111"/>
      <c r="L31" s="111"/>
    </row>
  </sheetData>
  <mergeCells count="7">
    <mergeCell ref="A1:K1"/>
    <mergeCell ref="A3:A4"/>
    <mergeCell ref="F3:F4"/>
    <mergeCell ref="H3:H4"/>
    <mergeCell ref="K3:K4"/>
    <mergeCell ref="B3:E3"/>
    <mergeCell ref="I3:J3"/>
  </mergeCells>
  <printOptions gridLines="1"/>
  <pageMargins left="0.7" right="0.7" top="0.75" bottom="0.75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G10"/>
  <sheetViews>
    <sheetView workbookViewId="0">
      <selection activeCell="A12" sqref="A12"/>
    </sheetView>
  </sheetViews>
  <sheetFormatPr defaultColWidth="8.85546875" defaultRowHeight="15"/>
  <cols>
    <col min="1" max="1" width="13.42578125" customWidth="1"/>
    <col min="5" max="5" width="8.140625" bestFit="1" customWidth="1"/>
  </cols>
  <sheetData>
    <row r="1" spans="1:7" ht="31.5" customHeight="1">
      <c r="A1" s="316" t="s">
        <v>234</v>
      </c>
      <c r="B1" s="316"/>
      <c r="C1" s="316"/>
      <c r="D1" s="316"/>
      <c r="E1" s="316"/>
      <c r="F1" s="316"/>
      <c r="G1" s="316"/>
    </row>
    <row r="3" spans="1:7">
      <c r="A3" s="321" t="s">
        <v>229</v>
      </c>
      <c r="B3" s="354" t="s">
        <v>212</v>
      </c>
      <c r="C3" s="354"/>
      <c r="D3" s="354"/>
      <c r="E3" s="354" t="s">
        <v>212</v>
      </c>
      <c r="F3" s="354"/>
      <c r="G3" s="354"/>
    </row>
    <row r="4" spans="1:7" ht="23.25" customHeight="1">
      <c r="A4" s="323"/>
      <c r="B4" s="52" t="s">
        <v>153</v>
      </c>
      <c r="C4" s="52" t="s">
        <v>152</v>
      </c>
      <c r="D4" s="52" t="s">
        <v>217</v>
      </c>
      <c r="E4" s="52" t="s">
        <v>153</v>
      </c>
      <c r="F4" s="52" t="s">
        <v>152</v>
      </c>
      <c r="G4" s="52" t="s">
        <v>217</v>
      </c>
    </row>
    <row r="5" spans="1:7">
      <c r="A5" s="103" t="s">
        <v>230</v>
      </c>
      <c r="B5" s="18">
        <v>201673</v>
      </c>
      <c r="C5" s="18">
        <v>23445</v>
      </c>
      <c r="D5" s="18">
        <v>225118</v>
      </c>
      <c r="E5" s="119">
        <f t="shared" ref="E5:E9" si="0">(B5/B$10)*100</f>
        <v>62.293780598928173</v>
      </c>
      <c r="F5" s="119">
        <f t="shared" ref="F5:F9" si="1">(C5/C$10)*100</f>
        <v>27.472141174816322</v>
      </c>
      <c r="G5" s="119">
        <f t="shared" ref="G5:G9" si="2">(D5/D$10)*100</f>
        <v>55.029504798502025</v>
      </c>
    </row>
    <row r="6" spans="1:7">
      <c r="A6" s="103" t="s">
        <v>231</v>
      </c>
      <c r="B6" s="18">
        <v>43553</v>
      </c>
      <c r="C6" s="18">
        <v>14608</v>
      </c>
      <c r="D6" s="18">
        <v>58161</v>
      </c>
      <c r="E6" s="119">
        <f t="shared" si="0"/>
        <v>13.452871859024851</v>
      </c>
      <c r="F6" s="119">
        <f t="shared" si="1"/>
        <v>17.117212125473102</v>
      </c>
      <c r="G6" s="119">
        <f t="shared" si="2"/>
        <v>14.217303940980624</v>
      </c>
    </row>
    <row r="7" spans="1:7">
      <c r="A7" s="103" t="s">
        <v>232</v>
      </c>
      <c r="B7" s="18">
        <v>71960</v>
      </c>
      <c r="C7" s="18">
        <v>45011</v>
      </c>
      <c r="D7" s="18">
        <v>116971</v>
      </c>
      <c r="E7" s="119">
        <f t="shared" si="0"/>
        <v>22.227370306877326</v>
      </c>
      <c r="F7" s="119">
        <f t="shared" si="1"/>
        <v>52.742527038586374</v>
      </c>
      <c r="G7" s="119">
        <f t="shared" si="2"/>
        <v>28.593254230161875</v>
      </c>
    </row>
    <row r="8" spans="1:7">
      <c r="A8" s="103" t="s">
        <v>233</v>
      </c>
      <c r="B8" s="18">
        <v>3892</v>
      </c>
      <c r="C8" s="18">
        <v>924</v>
      </c>
      <c r="D8" s="18">
        <v>4816</v>
      </c>
      <c r="E8" s="119">
        <f t="shared" si="0"/>
        <v>1.2021807286599022</v>
      </c>
      <c r="F8" s="119">
        <f t="shared" si="1"/>
        <v>1.0827152248040215</v>
      </c>
      <c r="G8" s="119">
        <f t="shared" si="2"/>
        <v>1.177258571547303</v>
      </c>
    </row>
    <row r="9" spans="1:7">
      <c r="A9" s="103" t="s">
        <v>62</v>
      </c>
      <c r="B9" s="18">
        <v>2667</v>
      </c>
      <c r="C9" s="18">
        <v>1353</v>
      </c>
      <c r="D9" s="18">
        <v>4020</v>
      </c>
      <c r="E9" s="119">
        <f t="shared" si="0"/>
        <v>0.823796506509753</v>
      </c>
      <c r="F9" s="119">
        <f t="shared" si="1"/>
        <v>1.5854044363201745</v>
      </c>
      <c r="G9" s="119">
        <f t="shared" si="2"/>
        <v>0.98267845880817239</v>
      </c>
    </row>
    <row r="10" spans="1:7">
      <c r="A10" s="104" t="s">
        <v>33</v>
      </c>
      <c r="B10" s="120">
        <v>323745</v>
      </c>
      <c r="C10" s="120">
        <v>85341</v>
      </c>
      <c r="D10" s="120">
        <v>409086</v>
      </c>
      <c r="E10" s="121">
        <v>100</v>
      </c>
      <c r="F10" s="121">
        <v>100</v>
      </c>
      <c r="G10" s="121">
        <v>100</v>
      </c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J31"/>
  <sheetViews>
    <sheetView workbookViewId="0">
      <selection activeCell="A12" sqref="A12"/>
    </sheetView>
  </sheetViews>
  <sheetFormatPr defaultColWidth="8.85546875" defaultRowHeight="15"/>
  <cols>
    <col min="1" max="1" width="10.42578125" customWidth="1"/>
    <col min="2" max="2" width="9.42578125" bestFit="1" customWidth="1"/>
    <col min="3" max="3" width="11.85546875" bestFit="1" customWidth="1"/>
    <col min="4" max="4" width="9.7109375" bestFit="1" customWidth="1"/>
    <col min="5" max="5" width="12" bestFit="1" customWidth="1"/>
  </cols>
  <sheetData>
    <row r="1" spans="1:7" ht="39.75" customHeight="1">
      <c r="A1" s="316" t="s">
        <v>235</v>
      </c>
      <c r="B1" s="316"/>
      <c r="C1" s="316"/>
      <c r="D1" s="316"/>
      <c r="E1" s="316"/>
      <c r="F1" s="316"/>
      <c r="G1" s="316"/>
    </row>
    <row r="3" spans="1:7">
      <c r="A3" s="364" t="s">
        <v>219</v>
      </c>
      <c r="B3" s="324" t="s">
        <v>236</v>
      </c>
      <c r="C3" s="324"/>
      <c r="D3" s="324"/>
      <c r="E3" s="324"/>
      <c r="F3" s="324"/>
      <c r="G3" s="364" t="s">
        <v>33</v>
      </c>
    </row>
    <row r="4" spans="1:7">
      <c r="A4" s="365"/>
      <c r="B4" s="52" t="s">
        <v>230</v>
      </c>
      <c r="C4" s="52" t="s">
        <v>231</v>
      </c>
      <c r="D4" s="52" t="s">
        <v>232</v>
      </c>
      <c r="E4" s="52" t="s">
        <v>233</v>
      </c>
      <c r="F4" s="52" t="s">
        <v>62</v>
      </c>
      <c r="G4" s="365"/>
    </row>
    <row r="5" spans="1:7">
      <c r="A5" s="103" t="s">
        <v>221</v>
      </c>
      <c r="B5" s="19">
        <v>37.932545759857391</v>
      </c>
      <c r="C5" s="19">
        <v>42.882118885896872</v>
      </c>
      <c r="D5" s="19">
        <v>25.31763792051192</v>
      </c>
      <c r="E5" s="19">
        <v>60.131795716639211</v>
      </c>
      <c r="F5" s="19">
        <v>47.25833804409271</v>
      </c>
      <c r="G5" s="19">
        <v>35.147085314395198</v>
      </c>
    </row>
    <row r="6" spans="1:7">
      <c r="A6" s="103" t="s">
        <v>222</v>
      </c>
      <c r="B6" s="19">
        <v>59.674202618788506</v>
      </c>
      <c r="C6" s="19">
        <v>54.38487199067562</v>
      </c>
      <c r="D6" s="19">
        <v>72.687762386491841</v>
      </c>
      <c r="E6" s="19">
        <v>38.907193849533222</v>
      </c>
      <c r="F6" s="19">
        <v>50.310910118711135</v>
      </c>
      <c r="G6" s="19">
        <v>62.545239173985898</v>
      </c>
    </row>
    <row r="7" spans="1:7">
      <c r="A7" s="103" t="s">
        <v>223</v>
      </c>
      <c r="B7" s="19">
        <v>0.85832048889304735</v>
      </c>
      <c r="C7" s="19">
        <v>1.2841123749045458</v>
      </c>
      <c r="D7" s="19">
        <v>1.0606424885798302</v>
      </c>
      <c r="E7" s="19">
        <v>0.3020318506315211</v>
      </c>
      <c r="F7" s="19">
        <v>0.96099491237987555</v>
      </c>
      <c r="G7" s="19">
        <v>0.97083403841849858</v>
      </c>
    </row>
    <row r="8" spans="1:7">
      <c r="A8" s="103" t="s">
        <v>224</v>
      </c>
      <c r="B8" s="19">
        <v>1.4517090081794053</v>
      </c>
      <c r="C8" s="19">
        <v>1.3624854306498935</v>
      </c>
      <c r="D8" s="19">
        <v>0.83223909304433064</v>
      </c>
      <c r="E8" s="19">
        <v>0.63152114222954414</v>
      </c>
      <c r="F8" s="19">
        <v>1.2436404748445449</v>
      </c>
      <c r="G8" s="19">
        <v>1.2475913380969796</v>
      </c>
    </row>
    <row r="9" spans="1:7">
      <c r="A9" s="103" t="s">
        <v>225</v>
      </c>
      <c r="B9" s="19">
        <v>8.3222124281655194E-2</v>
      </c>
      <c r="C9" s="19">
        <v>8.6411317873075835E-2</v>
      </c>
      <c r="D9" s="19">
        <v>0.10171811137208485</v>
      </c>
      <c r="E9" s="19">
        <v>2.7457440966501923E-2</v>
      </c>
      <c r="F9" s="19">
        <v>0.22611644997173544</v>
      </c>
      <c r="G9" s="19">
        <v>8.9250135103415534E-2</v>
      </c>
    </row>
    <row r="10" spans="1:7">
      <c r="A10" s="21" t="s">
        <v>237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23">
        <v>100</v>
      </c>
    </row>
    <row r="21" spans="8:10">
      <c r="J21" s="111"/>
    </row>
    <row r="22" spans="8:10">
      <c r="J22" s="111"/>
    </row>
    <row r="23" spans="8:10">
      <c r="J23" s="111"/>
    </row>
    <row r="24" spans="8:10">
      <c r="J24" s="111"/>
    </row>
    <row r="25" spans="8:10">
      <c r="H25" s="111"/>
      <c r="I25" s="111"/>
      <c r="J25" s="111"/>
    </row>
    <row r="26" spans="8:10">
      <c r="H26" s="111"/>
      <c r="I26" s="111"/>
      <c r="J26" s="111"/>
    </row>
    <row r="27" spans="8:10">
      <c r="H27" s="111"/>
      <c r="I27" s="111"/>
      <c r="J27" s="111"/>
    </row>
    <row r="28" spans="8:10">
      <c r="H28" s="111"/>
      <c r="I28" s="111"/>
      <c r="J28" s="111"/>
    </row>
    <row r="29" spans="8:10">
      <c r="H29" s="111"/>
      <c r="I29" s="111"/>
      <c r="J29" s="111"/>
    </row>
    <row r="30" spans="8:10">
      <c r="H30" s="111"/>
      <c r="I30" s="111"/>
      <c r="J30" s="111"/>
    </row>
    <row r="31" spans="8:10">
      <c r="H31" s="111"/>
      <c r="I31" s="111"/>
      <c r="J31" s="111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M10"/>
  <sheetViews>
    <sheetView zoomScale="80" workbookViewId="0">
      <selection activeCell="A12" sqref="A12"/>
    </sheetView>
  </sheetViews>
  <sheetFormatPr defaultColWidth="8.85546875" defaultRowHeight="15"/>
  <cols>
    <col min="1" max="1" width="11.140625" bestFit="1" customWidth="1"/>
    <col min="2" max="2" width="10.42578125" customWidth="1"/>
    <col min="3" max="3" width="11.85546875" bestFit="1" customWidth="1"/>
    <col min="4" max="4" width="9.7109375" bestFit="1" customWidth="1"/>
    <col min="5" max="5" width="12" bestFit="1" customWidth="1"/>
    <col min="8" max="8" width="9.42578125" bestFit="1" customWidth="1"/>
    <col min="9" max="9" width="11.85546875" bestFit="1" customWidth="1"/>
    <col min="10" max="10" width="9.7109375" bestFit="1" customWidth="1"/>
    <col min="11" max="11" width="12" bestFit="1" customWidth="1"/>
  </cols>
  <sheetData>
    <row r="1" spans="1:13">
      <c r="A1" s="316" t="s">
        <v>238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3" spans="1:13">
      <c r="A3" s="364" t="s">
        <v>219</v>
      </c>
      <c r="B3" s="366" t="s">
        <v>236</v>
      </c>
      <c r="C3" s="366"/>
      <c r="D3" s="366"/>
      <c r="E3" s="366"/>
      <c r="F3" s="366"/>
      <c r="G3" s="366"/>
      <c r="H3" s="366" t="s">
        <v>236</v>
      </c>
      <c r="I3" s="366"/>
      <c r="J3" s="366"/>
      <c r="K3" s="366"/>
      <c r="L3" s="366"/>
      <c r="M3" s="366"/>
    </row>
    <row r="4" spans="1:13">
      <c r="A4" s="365"/>
      <c r="B4" s="52" t="s">
        <v>230</v>
      </c>
      <c r="C4" s="52" t="s">
        <v>231</v>
      </c>
      <c r="D4" s="52" t="s">
        <v>232</v>
      </c>
      <c r="E4" s="52" t="s">
        <v>233</v>
      </c>
      <c r="F4" s="52" t="s">
        <v>62</v>
      </c>
      <c r="G4" s="52" t="s">
        <v>33</v>
      </c>
      <c r="H4" s="52" t="s">
        <v>230</v>
      </c>
      <c r="I4" s="52" t="s">
        <v>231</v>
      </c>
      <c r="J4" s="52" t="s">
        <v>232</v>
      </c>
      <c r="K4" s="52" t="s">
        <v>233</v>
      </c>
      <c r="L4" s="52" t="s">
        <v>62</v>
      </c>
      <c r="M4" s="52" t="s">
        <v>33</v>
      </c>
    </row>
    <row r="5" spans="1:13">
      <c r="A5" s="103" t="s">
        <v>221</v>
      </c>
      <c r="B5" s="18">
        <v>77030</v>
      </c>
      <c r="C5" s="18">
        <v>21339</v>
      </c>
      <c r="D5" s="18">
        <v>27379</v>
      </c>
      <c r="E5" s="18">
        <v>2190</v>
      </c>
      <c r="F5" s="18">
        <v>836</v>
      </c>
      <c r="G5" s="18">
        <v>128774</v>
      </c>
      <c r="H5" s="119">
        <v>37.932545759857391</v>
      </c>
      <c r="I5" s="119">
        <v>42.882118885896872</v>
      </c>
      <c r="J5" s="119">
        <v>25.31763792051192</v>
      </c>
      <c r="K5" s="119">
        <v>60.131795716639211</v>
      </c>
      <c r="L5" s="119">
        <v>47.25833804409271</v>
      </c>
      <c r="M5" s="119">
        <v>35.147085314395198</v>
      </c>
    </row>
    <row r="6" spans="1:13">
      <c r="A6" s="103" t="s">
        <v>222</v>
      </c>
      <c r="B6" s="18">
        <v>121181</v>
      </c>
      <c r="C6" s="18">
        <v>27063</v>
      </c>
      <c r="D6" s="18">
        <v>78606</v>
      </c>
      <c r="E6" s="18">
        <v>1417</v>
      </c>
      <c r="F6" s="18">
        <v>890</v>
      </c>
      <c r="G6" s="18">
        <v>229157</v>
      </c>
      <c r="H6" s="119">
        <v>59.674202618788506</v>
      </c>
      <c r="I6" s="119">
        <v>54.38487199067562</v>
      </c>
      <c r="J6" s="119">
        <v>72.687762386491841</v>
      </c>
      <c r="K6" s="119">
        <v>38.907193849533222</v>
      </c>
      <c r="L6" s="119">
        <v>50.310910118711135</v>
      </c>
      <c r="M6" s="119">
        <v>62.545239173985898</v>
      </c>
    </row>
    <row r="7" spans="1:13">
      <c r="A7" s="103" t="s">
        <v>223</v>
      </c>
      <c r="B7" s="134">
        <v>1743</v>
      </c>
      <c r="C7" s="18">
        <v>639</v>
      </c>
      <c r="D7" s="18">
        <v>1147</v>
      </c>
      <c r="E7" s="18">
        <v>11</v>
      </c>
      <c r="F7" s="18">
        <v>17</v>
      </c>
      <c r="G7" s="18">
        <v>3557</v>
      </c>
      <c r="H7" s="119">
        <v>0.85832048889304735</v>
      </c>
      <c r="I7" s="119">
        <v>1.2841123749045458</v>
      </c>
      <c r="J7" s="119">
        <v>1.0606424885798302</v>
      </c>
      <c r="K7" s="119">
        <v>0.3020318506315211</v>
      </c>
      <c r="L7" s="119">
        <v>0.96099491237987555</v>
      </c>
      <c r="M7" s="119">
        <v>0.97083403841849858</v>
      </c>
    </row>
    <row r="8" spans="1:13">
      <c r="A8" s="103" t="s">
        <v>224</v>
      </c>
      <c r="B8" s="18">
        <v>2948</v>
      </c>
      <c r="C8" s="18">
        <v>678</v>
      </c>
      <c r="D8" s="18">
        <v>900</v>
      </c>
      <c r="E8" s="18">
        <v>23</v>
      </c>
      <c r="F8" s="18">
        <v>22</v>
      </c>
      <c r="G8" s="18">
        <v>4571</v>
      </c>
      <c r="H8" s="119">
        <v>1.4517090081794053</v>
      </c>
      <c r="I8" s="119">
        <v>1.3624854306498935</v>
      </c>
      <c r="J8" s="119">
        <v>0.83223909304433064</v>
      </c>
      <c r="K8" s="119">
        <v>0.63152114222954414</v>
      </c>
      <c r="L8" s="119">
        <v>1.2436404748445449</v>
      </c>
      <c r="M8" s="119">
        <v>1.2475913380969796</v>
      </c>
    </row>
    <row r="9" spans="1:13">
      <c r="A9" s="103" t="s">
        <v>225</v>
      </c>
      <c r="B9" s="18">
        <v>169</v>
      </c>
      <c r="C9" s="18">
        <v>43</v>
      </c>
      <c r="D9" s="18">
        <v>110</v>
      </c>
      <c r="E9" s="18">
        <v>1</v>
      </c>
      <c r="F9" s="18">
        <v>4</v>
      </c>
      <c r="G9" s="18">
        <v>327</v>
      </c>
      <c r="H9" s="119">
        <v>8.3222124281655194E-2</v>
      </c>
      <c r="I9" s="119">
        <v>8.6411317873075835E-2</v>
      </c>
      <c r="J9" s="119">
        <v>0.10171811137208485</v>
      </c>
      <c r="K9" s="119">
        <v>2.7457440966501923E-2</v>
      </c>
      <c r="L9" s="119">
        <v>0.22611644997173544</v>
      </c>
      <c r="M9" s="119">
        <v>8.9250135103415534E-2</v>
      </c>
    </row>
    <row r="10" spans="1:13">
      <c r="A10" s="21" t="s">
        <v>237</v>
      </c>
      <c r="B10" s="120">
        <v>203071</v>
      </c>
      <c r="C10" s="120">
        <v>49762</v>
      </c>
      <c r="D10" s="120">
        <v>108142</v>
      </c>
      <c r="E10" s="120">
        <v>3642</v>
      </c>
      <c r="F10" s="120">
        <v>1769</v>
      </c>
      <c r="G10" s="120">
        <v>366386</v>
      </c>
      <c r="H10" s="121">
        <v>100</v>
      </c>
      <c r="I10" s="121">
        <v>100</v>
      </c>
      <c r="J10" s="121">
        <v>100</v>
      </c>
      <c r="K10" s="121">
        <v>100</v>
      </c>
      <c r="L10" s="121">
        <v>100</v>
      </c>
      <c r="M10" s="121">
        <v>100</v>
      </c>
    </row>
  </sheetData>
  <mergeCells count="4">
    <mergeCell ref="A1:M1"/>
    <mergeCell ref="A3:A4"/>
    <mergeCell ref="B3:G3"/>
    <mergeCell ref="H3:M3"/>
  </mergeCells>
  <printOptions gridLines="1"/>
  <pageMargins left="0.7" right="0.7" top="0.75" bottom="0.75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F26"/>
  <sheetViews>
    <sheetView workbookViewId="0">
      <selection activeCell="A28" sqref="A28"/>
    </sheetView>
  </sheetViews>
  <sheetFormatPr defaultColWidth="8.85546875" defaultRowHeight="15"/>
  <cols>
    <col min="1" max="1" width="18.7109375" bestFit="1" customWidth="1"/>
    <col min="2" max="2" width="11.140625" customWidth="1"/>
    <col min="3" max="3" width="13.7109375" bestFit="1" customWidth="1"/>
    <col min="4" max="4" width="12.42578125" bestFit="1" customWidth="1"/>
    <col min="5" max="5" width="15.42578125" customWidth="1"/>
    <col min="6" max="6" width="11.42578125" bestFit="1" customWidth="1"/>
  </cols>
  <sheetData>
    <row r="1" spans="1:6" ht="36" customHeight="1">
      <c r="A1" s="316" t="s">
        <v>239</v>
      </c>
      <c r="B1" s="316"/>
      <c r="C1" s="316"/>
      <c r="D1" s="316"/>
      <c r="E1" s="316"/>
      <c r="F1" s="316"/>
    </row>
    <row r="3" spans="1:6" ht="48" customHeight="1">
      <c r="A3" s="364" t="s">
        <v>7</v>
      </c>
      <c r="B3" s="318" t="s">
        <v>240</v>
      </c>
      <c r="C3" s="324" t="s">
        <v>241</v>
      </c>
      <c r="D3" s="324"/>
      <c r="E3" s="324"/>
      <c r="F3" s="318" t="s">
        <v>65</v>
      </c>
    </row>
    <row r="4" spans="1:6" ht="15.75" customHeight="1">
      <c r="A4" s="365"/>
      <c r="B4" s="319"/>
      <c r="C4" s="52" t="s">
        <v>242</v>
      </c>
      <c r="D4" s="135" t="s">
        <v>243</v>
      </c>
      <c r="E4" s="52" t="s">
        <v>244</v>
      </c>
      <c r="F4" s="319"/>
    </row>
    <row r="5" spans="1:6">
      <c r="A5" s="17" t="s">
        <v>12</v>
      </c>
      <c r="B5" s="136">
        <v>0.27670720984759672</v>
      </c>
      <c r="C5" s="136">
        <v>79.322977725674093</v>
      </c>
      <c r="D5" s="136">
        <v>19.30685814771395</v>
      </c>
      <c r="E5" s="136">
        <v>1.3701641266119577</v>
      </c>
      <c r="F5" s="137">
        <v>27296</v>
      </c>
    </row>
    <row r="6" spans="1:6">
      <c r="A6" s="17" t="s">
        <v>13</v>
      </c>
      <c r="B6" s="136">
        <v>0.27037037037037037</v>
      </c>
      <c r="C6" s="136">
        <v>79.629629629629633</v>
      </c>
      <c r="D6" s="136">
        <v>19.25925925925926</v>
      </c>
      <c r="E6" s="136">
        <v>1.1111111111111112</v>
      </c>
      <c r="F6" s="137">
        <v>810</v>
      </c>
    </row>
    <row r="7" spans="1:6">
      <c r="A7" s="17" t="s">
        <v>14</v>
      </c>
      <c r="B7" s="136">
        <v>0.27373387252070092</v>
      </c>
      <c r="C7" s="136">
        <v>79.834117355781132</v>
      </c>
      <c r="D7" s="136">
        <v>18.772523451899534</v>
      </c>
      <c r="E7" s="136">
        <v>1.3933591923193311</v>
      </c>
      <c r="F7" s="137">
        <v>72702</v>
      </c>
    </row>
    <row r="8" spans="1:6">
      <c r="A8" s="17" t="s">
        <v>15</v>
      </c>
      <c r="B8" s="136">
        <v>0.29206592564200845</v>
      </c>
      <c r="C8" s="136">
        <v>78.45917976236106</v>
      </c>
      <c r="D8" s="136">
        <v>19.911843618244536</v>
      </c>
      <c r="E8" s="136">
        <v>1.628976619394404</v>
      </c>
      <c r="F8" s="137">
        <v>5218</v>
      </c>
    </row>
    <row r="9" spans="1:6">
      <c r="A9" s="17" t="s">
        <v>16</v>
      </c>
      <c r="B9" s="136">
        <v>0.25774225774225773</v>
      </c>
      <c r="C9" s="136">
        <v>80.569430569430565</v>
      </c>
      <c r="D9" s="136">
        <v>18.306693306693305</v>
      </c>
      <c r="E9" s="136">
        <v>1.1238761238761239</v>
      </c>
      <c r="F9" s="137">
        <v>4004</v>
      </c>
    </row>
    <row r="10" spans="1:6">
      <c r="A10" s="17" t="s">
        <v>17</v>
      </c>
      <c r="B10" s="136">
        <v>0.24180240523671792</v>
      </c>
      <c r="C10" s="136">
        <v>69.444359872126654</v>
      </c>
      <c r="D10" s="136">
        <v>17.113715938499009</v>
      </c>
      <c r="E10" s="136">
        <v>1.0899680316638758</v>
      </c>
      <c r="F10" s="137">
        <v>32845</v>
      </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<v>19.488089204257474</v>
      </c>
      <c r="E11" s="136">
        <v>1.393816523061328</v>
      </c>
      <c r="F11" s="137">
        <v>7892</v>
      </c>
    </row>
    <row r="12" spans="1:6">
      <c r="A12" s="17" t="s">
        <v>19</v>
      </c>
      <c r="B12" s="136">
        <v>0.27032835820895523</v>
      </c>
      <c r="C12" s="136">
        <v>79.844776119402979</v>
      </c>
      <c r="D12" s="136">
        <v>18.877611940298507</v>
      </c>
      <c r="E12" s="136">
        <v>1.2776119402985076</v>
      </c>
      <c r="F12" s="137">
        <v>8375</v>
      </c>
    </row>
    <row r="13" spans="1:6">
      <c r="A13" s="17" t="s">
        <v>20</v>
      </c>
      <c r="B13" s="136">
        <v>0.26109308228641198</v>
      </c>
      <c r="C13" s="136">
        <v>80.699161391896666</v>
      </c>
      <c r="D13" s="136">
        <v>18.054172155640526</v>
      </c>
      <c r="E13" s="136">
        <v>1.2466664524628088</v>
      </c>
      <c r="F13" s="137">
        <v>31123</v>
      </c>
    </row>
    <row r="14" spans="1:6">
      <c r="A14" s="17" t="s">
        <v>21</v>
      </c>
      <c r="B14" s="136">
        <v>0.26733259967832051</v>
      </c>
      <c r="C14" s="136">
        <v>79.61991026834842</v>
      </c>
      <c r="D14" s="136">
        <v>18.907136205874885</v>
      </c>
      <c r="E14" s="136">
        <v>1.2613222720731396</v>
      </c>
      <c r="F14" s="137">
        <v>23626</v>
      </c>
    </row>
    <row r="15" spans="1:6">
      <c r="A15" s="17" t="s">
        <v>22</v>
      </c>
      <c r="B15" s="136">
        <v>0.22556515957446807</v>
      </c>
      <c r="C15" s="136">
        <v>83.660239361702125</v>
      </c>
      <c r="D15" s="136">
        <v>15.209441489361703</v>
      </c>
      <c r="E15" s="136">
        <v>1.1136968085106382</v>
      </c>
      <c r="F15" s="137">
        <v>6016</v>
      </c>
    </row>
    <row r="16" spans="1:6">
      <c r="A16" s="17" t="s">
        <v>23</v>
      </c>
      <c r="B16" s="136">
        <v>0.26661679846120967</v>
      </c>
      <c r="C16" s="136">
        <v>79.931609318230386</v>
      </c>
      <c r="D16" s="136">
        <v>18.957042103013464</v>
      </c>
      <c r="E16" s="136">
        <v>1.1113485787561443</v>
      </c>
      <c r="F16" s="137">
        <v>9358</v>
      </c>
    </row>
    <row r="17" spans="1:6">
      <c r="A17" s="17" t="s">
        <v>24</v>
      </c>
      <c r="B17" s="136">
        <v>0.12905074502448682</v>
      </c>
      <c r="C17" s="136">
        <v>90.546524955715327</v>
      </c>
      <c r="D17" s="136">
        <v>8.8178597478378649</v>
      </c>
      <c r="E17" s="136">
        <v>0.63561529644680625</v>
      </c>
      <c r="F17" s="137">
        <v>38388</v>
      </c>
    </row>
    <row r="18" spans="1:6">
      <c r="A18" s="17" t="s">
        <v>25</v>
      </c>
      <c r="B18" s="136">
        <v>0.22412959381044487</v>
      </c>
      <c r="C18" s="136">
        <v>84.574468085106375</v>
      </c>
      <c r="D18" s="136">
        <v>14.385880077369439</v>
      </c>
      <c r="E18" s="136">
        <v>1.0396518375241779</v>
      </c>
      <c r="F18" s="137">
        <v>8272</v>
      </c>
    </row>
    <row r="19" spans="1:6">
      <c r="A19" s="17" t="s">
        <v>26</v>
      </c>
      <c r="B19" s="136">
        <v>0.16925837320574164</v>
      </c>
      <c r="C19" s="136">
        <v>87.5</v>
      </c>
      <c r="D19" s="136">
        <v>11.423444976076555</v>
      </c>
      <c r="E19" s="136">
        <v>1.0765550239234449</v>
      </c>
      <c r="F19" s="137">
        <v>1672</v>
      </c>
    </row>
    <row r="20" spans="1:6">
      <c r="A20" s="17" t="s">
        <v>27</v>
      </c>
      <c r="B20" s="136">
        <v>0.2315888369312237</v>
      </c>
      <c r="C20" s="136">
        <v>83.276749300706769</v>
      </c>
      <c r="D20" s="136">
        <v>15.499754446650865</v>
      </c>
      <c r="E20" s="136">
        <v>1.2234962526423676</v>
      </c>
      <c r="F20" s="137">
        <v>46833</v>
      </c>
    </row>
    <row r="21" spans="1:6">
      <c r="A21" s="17" t="s">
        <v>28</v>
      </c>
      <c r="B21" s="136">
        <v>0.19238171320672501</v>
      </c>
      <c r="C21" s="136">
        <v>85.594974399941904</v>
      </c>
      <c r="D21" s="136">
        <v>13.537165474418098</v>
      </c>
      <c r="E21" s="136">
        <v>0.86786012564000148</v>
      </c>
      <c r="F21" s="137">
        <v>27539</v>
      </c>
    </row>
    <row r="22" spans="1:6">
      <c r="A22" s="17" t="s">
        <v>29</v>
      </c>
      <c r="B22" s="136">
        <v>0.25523012552301255</v>
      </c>
      <c r="C22" s="136">
        <v>80.256276150627613</v>
      </c>
      <c r="D22" s="136">
        <v>18.64539748953975</v>
      </c>
      <c r="E22" s="136">
        <v>1.0983263598326358</v>
      </c>
      <c r="F22" s="137">
        <v>3824</v>
      </c>
    </row>
    <row r="23" spans="1:6">
      <c r="A23" s="17" t="s">
        <v>30</v>
      </c>
      <c r="B23" s="136">
        <v>0.16719267792330755</v>
      </c>
      <c r="C23" s="136">
        <v>87.146914943979809</v>
      </c>
      <c r="D23" s="136">
        <v>12.158750197254221</v>
      </c>
      <c r="E23" s="136">
        <v>0.69433485876597756</v>
      </c>
      <c r="F23" s="137">
        <v>12674</v>
      </c>
    </row>
    <row r="24" spans="1:6">
      <c r="A24" s="17" t="s">
        <v>31</v>
      </c>
      <c r="B24" s="136">
        <v>0.24819954791568102</v>
      </c>
      <c r="C24" s="136">
        <v>81.843032119013827</v>
      </c>
      <c r="D24" s="136">
        <v>17.013615097513537</v>
      </c>
      <c r="E24" s="136">
        <v>1.1459510605303966</v>
      </c>
      <c r="F24" s="137">
        <v>38047</v>
      </c>
    </row>
    <row r="25" spans="1:6">
      <c r="A25" s="17" t="s">
        <v>32</v>
      </c>
      <c r="B25" s="136">
        <v>0.25970079476390839</v>
      </c>
      <c r="C25" s="136">
        <v>80.750350631136044</v>
      </c>
      <c r="D25" s="136">
        <v>17.987377279102386</v>
      </c>
      <c r="E25" s="136">
        <v>1.2622720897615709</v>
      </c>
      <c r="F25" s="137">
        <v>8556</v>
      </c>
    </row>
    <row r="26" spans="1:6">
      <c r="A26" s="21" t="s">
        <v>33</v>
      </c>
      <c r="B26" s="114">
        <v>0.23833386738108603</v>
      </c>
      <c r="C26" s="114">
        <v>81.381649797985403</v>
      </c>
      <c r="D26" s="114">
        <v>16.474369321727231</v>
      </c>
      <c r="E26" s="114">
        <v>1.1545040595562195</v>
      </c>
      <c r="F26" s="138">
        <v>415070</v>
      </c>
    </row>
  </sheetData>
  <mergeCells count="5">
    <mergeCell ref="A1:F1"/>
    <mergeCell ref="F3:F4"/>
    <mergeCell ref="A3:A4"/>
    <mergeCell ref="B3:B4"/>
    <mergeCell ref="C3:E3"/>
  </mergeCells>
  <printOptions gridLines="1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28"/>
  <sheetViews>
    <sheetView workbookViewId="0">
      <selection activeCell="A30" sqref="A30"/>
    </sheetView>
  </sheetViews>
  <sheetFormatPr defaultColWidth="8.85546875" defaultRowHeight="15"/>
  <cols>
    <col min="1" max="1" width="18.140625" customWidth="1"/>
    <col min="2" max="2" width="9.140625"/>
    <col min="3" max="3" width="11" customWidth="1"/>
    <col min="5" max="5" width="10.85546875" customWidth="1"/>
    <col min="6" max="6" width="10" customWidth="1"/>
    <col min="7" max="7" width="10.42578125" customWidth="1"/>
    <col min="8" max="8" width="9.140625" customWidth="1"/>
  </cols>
  <sheetData>
    <row r="1" spans="1:8" ht="27" customHeight="1">
      <c r="A1" s="315" t="s">
        <v>34</v>
      </c>
      <c r="B1" s="315"/>
      <c r="C1" s="315"/>
      <c r="D1" s="315"/>
      <c r="E1" s="315"/>
      <c r="F1" s="315"/>
      <c r="G1" s="315"/>
      <c r="H1" s="315"/>
    </row>
    <row r="3" spans="1:8">
      <c r="A3" s="321" t="s">
        <v>7</v>
      </c>
      <c r="B3" s="324" t="s">
        <v>35</v>
      </c>
      <c r="C3" s="324"/>
      <c r="D3" s="325" t="s">
        <v>36</v>
      </c>
      <c r="E3" s="324"/>
      <c r="F3" s="324"/>
      <c r="G3" s="324"/>
      <c r="H3" s="324"/>
    </row>
    <row r="4" spans="1:8" ht="38.25">
      <c r="A4" s="322"/>
      <c r="B4" s="326" t="s">
        <v>37</v>
      </c>
      <c r="C4" s="326" t="s">
        <v>38</v>
      </c>
      <c r="D4" s="327" t="s">
        <v>39</v>
      </c>
      <c r="E4" s="329" t="s">
        <v>40</v>
      </c>
      <c r="F4" s="329"/>
      <c r="G4" s="329"/>
      <c r="H4" s="28" t="s">
        <v>41</v>
      </c>
    </row>
    <row r="5" spans="1:8" ht="25.5">
      <c r="A5" s="323"/>
      <c r="B5" s="320"/>
      <c r="C5" s="320"/>
      <c r="D5" s="328"/>
      <c r="E5" s="14" t="s">
        <v>42</v>
      </c>
      <c r="F5" s="14" t="s">
        <v>43</v>
      </c>
      <c r="G5" s="14" t="s">
        <v>44</v>
      </c>
      <c r="H5" s="14" t="s">
        <v>45</v>
      </c>
    </row>
    <row r="6" spans="1:8">
      <c r="A6" s="29" t="s">
        <v>12</v>
      </c>
      <c r="B6" s="30">
        <v>6.4</v>
      </c>
      <c r="C6" s="31">
        <v>1.23</v>
      </c>
      <c r="D6" s="32">
        <v>19.61</v>
      </c>
      <c r="E6" s="31">
        <v>4.47</v>
      </c>
      <c r="F6" s="31">
        <v>3.1</v>
      </c>
      <c r="G6" s="31">
        <v>6.88</v>
      </c>
      <c r="H6" s="31">
        <v>8.26</v>
      </c>
    </row>
    <row r="7" spans="1:8">
      <c r="A7" s="29" t="s">
        <v>13</v>
      </c>
      <c r="B7" s="30">
        <v>6.7</v>
      </c>
      <c r="C7" s="33">
        <v>1.29</v>
      </c>
      <c r="D7" s="34">
        <v>22.12</v>
      </c>
      <c r="E7" s="31">
        <v>11.06</v>
      </c>
      <c r="F7" s="31">
        <v>11.06</v>
      </c>
      <c r="G7" s="31">
        <v>11.06</v>
      </c>
      <c r="H7" s="31">
        <v>0</v>
      </c>
    </row>
    <row r="8" spans="1:8">
      <c r="A8" s="29" t="s">
        <v>14</v>
      </c>
      <c r="B8" s="30">
        <v>7.2</v>
      </c>
      <c r="C8" s="31">
        <v>1.29</v>
      </c>
      <c r="D8" s="32">
        <v>25.63</v>
      </c>
      <c r="E8" s="31">
        <v>4.62</v>
      </c>
      <c r="F8" s="31">
        <v>5.68</v>
      </c>
      <c r="G8" s="31">
        <v>11.49</v>
      </c>
      <c r="H8" s="31">
        <v>9.51</v>
      </c>
    </row>
    <row r="9" spans="1:8">
      <c r="A9" s="29" t="s">
        <v>48</v>
      </c>
      <c r="B9" s="30">
        <v>8.8000000000000007</v>
      </c>
      <c r="C9" s="31">
        <v>1.56</v>
      </c>
      <c r="D9" s="32">
        <v>33.21</v>
      </c>
      <c r="E9" s="31">
        <v>6.23</v>
      </c>
      <c r="F9" s="31">
        <v>13.49</v>
      </c>
      <c r="G9" s="31">
        <v>17.64</v>
      </c>
      <c r="H9" s="31">
        <v>9.34</v>
      </c>
    </row>
    <row r="10" spans="1:8">
      <c r="A10" s="29" t="s">
        <v>46</v>
      </c>
      <c r="B10" s="30">
        <v>9.9</v>
      </c>
      <c r="C10" s="31">
        <v>1.7</v>
      </c>
      <c r="D10" s="32">
        <v>32.17</v>
      </c>
      <c r="E10" s="31">
        <v>9.4600000000000009</v>
      </c>
      <c r="F10" s="31">
        <v>11.36</v>
      </c>
      <c r="G10" s="31">
        <v>13.25</v>
      </c>
      <c r="H10" s="31">
        <v>9.4600000000000009</v>
      </c>
    </row>
    <row r="11" spans="1:8">
      <c r="A11" s="29" t="s">
        <v>47</v>
      </c>
      <c r="B11" s="30">
        <v>7.8</v>
      </c>
      <c r="C11" s="31">
        <v>1.42</v>
      </c>
      <c r="D11" s="32">
        <v>34.46</v>
      </c>
      <c r="E11" s="31">
        <v>2.2999999999999998</v>
      </c>
      <c r="F11" s="31">
        <v>16.079999999999998</v>
      </c>
      <c r="G11" s="31">
        <v>22.97</v>
      </c>
      <c r="H11" s="31">
        <v>9.19</v>
      </c>
    </row>
    <row r="12" spans="1:8">
      <c r="A12" s="29" t="s">
        <v>17</v>
      </c>
      <c r="B12" s="30">
        <v>6.8</v>
      </c>
      <c r="C12" s="31">
        <v>1.27</v>
      </c>
      <c r="D12" s="32">
        <v>21.19</v>
      </c>
      <c r="E12" s="31">
        <v>5.09</v>
      </c>
      <c r="F12" s="31">
        <v>3.67</v>
      </c>
      <c r="G12" s="31">
        <v>9.32</v>
      </c>
      <c r="H12" s="31">
        <v>6.78</v>
      </c>
    </row>
    <row r="13" spans="1:8">
      <c r="A13" s="29" t="s">
        <v>49</v>
      </c>
      <c r="B13" s="30">
        <v>6.2</v>
      </c>
      <c r="C13" s="31">
        <v>1.22</v>
      </c>
      <c r="D13" s="32">
        <v>21.71</v>
      </c>
      <c r="E13" s="31">
        <v>5.1100000000000003</v>
      </c>
      <c r="F13" s="31">
        <v>3.83</v>
      </c>
      <c r="G13" s="31">
        <v>7.66</v>
      </c>
      <c r="H13" s="31">
        <v>8.94</v>
      </c>
    </row>
    <row r="14" spans="1:8">
      <c r="A14" s="29" t="s">
        <v>19</v>
      </c>
      <c r="B14" s="35" t="s">
        <v>50</v>
      </c>
      <c r="C14" s="33">
        <v>1.17</v>
      </c>
      <c r="D14" s="34">
        <v>25.43</v>
      </c>
      <c r="E14" s="31">
        <v>2.21</v>
      </c>
      <c r="F14" s="31">
        <v>6.63</v>
      </c>
      <c r="G14" s="31">
        <v>12.16</v>
      </c>
      <c r="H14" s="31">
        <v>11.06</v>
      </c>
    </row>
    <row r="15" spans="1:8">
      <c r="A15" s="29" t="s">
        <v>20</v>
      </c>
      <c r="B15" s="30">
        <v>6.9</v>
      </c>
      <c r="C15" s="31">
        <v>1.18</v>
      </c>
      <c r="D15" s="34">
        <v>23.15</v>
      </c>
      <c r="E15" s="31">
        <v>2.4700000000000002</v>
      </c>
      <c r="F15" s="31">
        <v>5.25</v>
      </c>
      <c r="G15" s="31">
        <v>13.89</v>
      </c>
      <c r="H15" s="31">
        <v>6.79</v>
      </c>
    </row>
    <row r="16" spans="1:8">
      <c r="A16" s="29" t="s">
        <v>21</v>
      </c>
      <c r="B16" s="30">
        <v>6.3</v>
      </c>
      <c r="C16" s="31">
        <v>1.17</v>
      </c>
      <c r="D16" s="34">
        <v>21.72</v>
      </c>
      <c r="E16" s="31">
        <v>5.23</v>
      </c>
      <c r="F16" s="31">
        <v>5.23</v>
      </c>
      <c r="G16" s="31">
        <v>8.4499999999999993</v>
      </c>
      <c r="H16" s="31">
        <v>8.0399999999999991</v>
      </c>
    </row>
    <row r="17" spans="1:8">
      <c r="A17" s="29" t="s">
        <v>22</v>
      </c>
      <c r="B17" s="30">
        <v>6.3</v>
      </c>
      <c r="C17" s="31">
        <v>1.1599999999999999</v>
      </c>
      <c r="D17" s="34">
        <v>31.08</v>
      </c>
      <c r="E17" s="31">
        <v>5.18</v>
      </c>
      <c r="F17" s="31">
        <v>1.73</v>
      </c>
      <c r="G17" s="31">
        <v>12.09</v>
      </c>
      <c r="H17" s="31">
        <v>13.81</v>
      </c>
    </row>
    <row r="18" spans="1:8">
      <c r="A18" s="29" t="s">
        <v>23</v>
      </c>
      <c r="B18" s="36">
        <v>6.4</v>
      </c>
      <c r="C18" s="31">
        <v>1.1599999999999999</v>
      </c>
      <c r="D18" s="34">
        <v>16.71</v>
      </c>
      <c r="E18" s="31">
        <v>1.97</v>
      </c>
      <c r="F18" s="31">
        <v>4.92</v>
      </c>
      <c r="G18" s="31">
        <v>7.87</v>
      </c>
      <c r="H18" s="31">
        <v>6.88</v>
      </c>
    </row>
    <row r="19" spans="1:8">
      <c r="A19" s="29" t="s">
        <v>24</v>
      </c>
      <c r="B19" s="30">
        <v>6.6</v>
      </c>
      <c r="C19" s="31">
        <v>1.1299999999999999</v>
      </c>
      <c r="D19" s="34">
        <v>30.37</v>
      </c>
      <c r="E19" s="31">
        <v>9.02</v>
      </c>
      <c r="F19" s="31">
        <v>9.9600000000000009</v>
      </c>
      <c r="G19" s="31">
        <v>15.66</v>
      </c>
      <c r="H19" s="31">
        <v>5.69</v>
      </c>
    </row>
    <row r="20" spans="1:8">
      <c r="A20" s="29" t="s">
        <v>25</v>
      </c>
      <c r="B20" s="30">
        <v>6.5</v>
      </c>
      <c r="C20" s="31">
        <v>1.1299999999999999</v>
      </c>
      <c r="D20" s="34">
        <v>30.21</v>
      </c>
      <c r="E20" s="31">
        <v>10.07</v>
      </c>
      <c r="F20" s="31">
        <v>6.71</v>
      </c>
      <c r="G20" s="31">
        <v>14.55</v>
      </c>
      <c r="H20" s="31">
        <v>5.59</v>
      </c>
    </row>
    <row r="21" spans="1:8">
      <c r="A21" s="29" t="s">
        <v>26</v>
      </c>
      <c r="B21" s="36">
        <v>6.3</v>
      </c>
      <c r="C21" s="31">
        <v>1.1200000000000001</v>
      </c>
      <c r="D21" s="34">
        <v>21.11</v>
      </c>
      <c r="E21" s="31">
        <v>15.83</v>
      </c>
      <c r="F21" s="31">
        <v>5.28</v>
      </c>
      <c r="G21" s="31">
        <v>5.28</v>
      </c>
      <c r="H21" s="31">
        <v>0</v>
      </c>
    </row>
    <row r="22" spans="1:8">
      <c r="A22" s="29" t="s">
        <v>27</v>
      </c>
      <c r="B22" s="30">
        <v>8.1</v>
      </c>
      <c r="C22" s="31">
        <v>1.27</v>
      </c>
      <c r="D22" s="34">
        <v>38.49</v>
      </c>
      <c r="E22" s="31">
        <v>8.11</v>
      </c>
      <c r="F22" s="31">
        <v>10.4</v>
      </c>
      <c r="G22" s="31">
        <v>21.01</v>
      </c>
      <c r="H22" s="31">
        <v>9.36</v>
      </c>
    </row>
    <row r="23" spans="1:8">
      <c r="A23" s="29" t="s">
        <v>28</v>
      </c>
      <c r="B23" s="30">
        <v>6.9</v>
      </c>
      <c r="C23" s="31">
        <v>1.17</v>
      </c>
      <c r="D23" s="34">
        <v>32.85</v>
      </c>
      <c r="E23" s="31">
        <v>6.92</v>
      </c>
      <c r="F23" s="31">
        <v>7.26</v>
      </c>
      <c r="G23" s="31">
        <v>17.98</v>
      </c>
      <c r="H23" s="31">
        <v>7.95</v>
      </c>
    </row>
    <row r="24" spans="1:8">
      <c r="A24" s="29" t="s">
        <v>29</v>
      </c>
      <c r="B24" s="30">
        <v>6.6</v>
      </c>
      <c r="C24" s="31">
        <v>1.1299999999999999</v>
      </c>
      <c r="D24" s="34">
        <v>40.36</v>
      </c>
      <c r="E24" s="31">
        <v>2.69</v>
      </c>
      <c r="F24" s="31">
        <v>13.45</v>
      </c>
      <c r="G24" s="31">
        <v>21.52</v>
      </c>
      <c r="H24" s="31">
        <v>16.14</v>
      </c>
    </row>
    <row r="25" spans="1:8">
      <c r="A25" s="29" t="s">
        <v>30</v>
      </c>
      <c r="B25" s="30">
        <v>7.5</v>
      </c>
      <c r="C25" s="31">
        <v>1.21</v>
      </c>
      <c r="D25" s="34">
        <v>39.53</v>
      </c>
      <c r="E25" s="31">
        <v>9.8800000000000008</v>
      </c>
      <c r="F25" s="31">
        <v>9.2200000000000006</v>
      </c>
      <c r="G25" s="31">
        <v>23.06</v>
      </c>
      <c r="H25" s="31">
        <v>6.59</v>
      </c>
    </row>
    <row r="26" spans="1:8">
      <c r="A26" s="29" t="s">
        <v>31</v>
      </c>
      <c r="B26" s="30">
        <v>7.7</v>
      </c>
      <c r="C26" s="31">
        <v>1.28</v>
      </c>
      <c r="D26" s="34">
        <v>40.35</v>
      </c>
      <c r="E26" s="31">
        <v>8.36</v>
      </c>
      <c r="F26" s="31">
        <v>11.56</v>
      </c>
      <c r="G26" s="31">
        <v>20.91</v>
      </c>
      <c r="H26" s="31">
        <v>11.07</v>
      </c>
    </row>
    <row r="27" spans="1:8">
      <c r="A27" s="29" t="s">
        <v>32</v>
      </c>
      <c r="B27" s="30">
        <v>5.4</v>
      </c>
      <c r="C27" s="31">
        <v>0.97</v>
      </c>
      <c r="D27" s="34">
        <v>25.43</v>
      </c>
      <c r="E27" s="31">
        <v>10.6</v>
      </c>
      <c r="F27" s="31">
        <v>5.3</v>
      </c>
      <c r="G27" s="31">
        <v>7.42</v>
      </c>
      <c r="H27" s="31">
        <v>7.42</v>
      </c>
    </row>
    <row r="28" spans="1:8">
      <c r="A28" s="37" t="s">
        <v>51</v>
      </c>
      <c r="B28" s="38">
        <v>7</v>
      </c>
      <c r="C28" s="39">
        <v>1.22</v>
      </c>
      <c r="D28" s="40">
        <v>28.79</v>
      </c>
      <c r="E28" s="39">
        <v>6.23</v>
      </c>
      <c r="F28" s="39">
        <v>7.16</v>
      </c>
      <c r="G28" s="39">
        <v>14.19</v>
      </c>
      <c r="H28" s="39">
        <v>8.3699999999999992</v>
      </c>
    </row>
  </sheetData>
  <mergeCells count="8">
    <mergeCell ref="A1:H1"/>
    <mergeCell ref="A3:A5"/>
    <mergeCell ref="B3:C3"/>
    <mergeCell ref="D3:H3"/>
    <mergeCell ref="B4:B5"/>
    <mergeCell ref="C4:C5"/>
    <mergeCell ref="D4:D5"/>
    <mergeCell ref="E4:G4"/>
  </mergeCells>
  <printOptions gridLines="1"/>
  <pageMargins left="0.70866141732283472" right="0.70866141732283472" top="0.74803149606299213" bottom="0.74803149606299213" header="0.5" footer="0.5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G19"/>
  <sheetViews>
    <sheetView workbookViewId="0">
      <selection activeCell="A12" sqref="A12"/>
    </sheetView>
  </sheetViews>
  <sheetFormatPr defaultColWidth="8.85546875" defaultRowHeight="15"/>
  <cols>
    <col min="1" max="1" width="20" customWidth="1"/>
  </cols>
  <sheetData>
    <row r="1" spans="1:7" ht="40.5" customHeight="1">
      <c r="A1" s="316" t="s">
        <v>265</v>
      </c>
      <c r="B1" s="316"/>
      <c r="C1" s="316"/>
      <c r="D1" s="316"/>
      <c r="E1" s="316"/>
      <c r="F1" s="316"/>
    </row>
    <row r="3" spans="1:7" ht="22.5" customHeight="1">
      <c r="A3" s="318" t="s">
        <v>266</v>
      </c>
      <c r="B3" s="324" t="s">
        <v>267</v>
      </c>
      <c r="C3" s="324"/>
      <c r="D3" s="324"/>
      <c r="E3" s="332" t="s">
        <v>65</v>
      </c>
      <c r="F3" s="332"/>
    </row>
    <row r="4" spans="1:7">
      <c r="A4" s="319"/>
      <c r="B4" s="52" t="s">
        <v>242</v>
      </c>
      <c r="C4" s="135" t="s">
        <v>243</v>
      </c>
      <c r="D4" s="52" t="s">
        <v>244</v>
      </c>
      <c r="E4" s="52" t="s">
        <v>80</v>
      </c>
      <c r="F4" s="51" t="s">
        <v>79</v>
      </c>
    </row>
    <row r="5" spans="1:7">
      <c r="A5" s="103" t="s">
        <v>242</v>
      </c>
      <c r="B5" s="54">
        <v>87.46823840078271</v>
      </c>
      <c r="C5" s="54">
        <v>11.807478402112533</v>
      </c>
      <c r="D5" s="54">
        <v>0.72428319710476696</v>
      </c>
      <c r="E5" s="54">
        <v>100</v>
      </c>
      <c r="F5" s="137">
        <v>210553</v>
      </c>
    </row>
    <row r="6" spans="1:7">
      <c r="A6" s="117" t="s">
        <v>243</v>
      </c>
      <c r="B6" s="54">
        <v>77.98293136217417</v>
      </c>
      <c r="C6" s="54">
        <v>20.60503635377674</v>
      </c>
      <c r="D6" s="54">
        <v>1.4120322840490895</v>
      </c>
      <c r="E6" s="54">
        <v>100</v>
      </c>
      <c r="F6" s="137">
        <v>189939</v>
      </c>
    </row>
    <row r="7" spans="1:7">
      <c r="A7" s="117" t="s">
        <v>268</v>
      </c>
      <c r="B7" s="54">
        <v>66.942525244856128</v>
      </c>
      <c r="C7" s="54">
        <v>29.709209627211298</v>
      </c>
      <c r="D7" s="54">
        <v>3.3482651279325792</v>
      </c>
      <c r="E7" s="54">
        <v>100</v>
      </c>
      <c r="F7" s="137">
        <v>13171</v>
      </c>
    </row>
    <row r="8" spans="1:7">
      <c r="A8" s="103" t="s">
        <v>269</v>
      </c>
      <c r="B8" s="54">
        <v>56.432125088841509</v>
      </c>
      <c r="C8" s="54">
        <v>33.333333333333329</v>
      </c>
      <c r="D8" s="54">
        <v>10.23454157782516</v>
      </c>
      <c r="E8" s="54">
        <v>100</v>
      </c>
      <c r="F8" s="137">
        <v>1407</v>
      </c>
    </row>
    <row r="9" spans="1:7">
      <c r="A9" s="21" t="s">
        <v>33</v>
      </c>
      <c r="B9" s="56">
        <v>82.371166309297223</v>
      </c>
      <c r="C9" s="56">
        <v>16.474329631146553</v>
      </c>
      <c r="D9" s="56">
        <v>1.1545040595562195</v>
      </c>
      <c r="E9" s="56">
        <v>100</v>
      </c>
      <c r="F9" s="138">
        <v>415070</v>
      </c>
    </row>
    <row r="15" spans="1:7">
      <c r="B15" s="111"/>
      <c r="C15" s="111"/>
      <c r="D15" s="111"/>
      <c r="E15" s="111"/>
      <c r="F15" s="111"/>
      <c r="G15" s="111"/>
    </row>
    <row r="16" spans="1:7">
      <c r="B16" s="111"/>
      <c r="C16" s="111"/>
      <c r="D16" s="111"/>
      <c r="E16" s="111"/>
      <c r="F16" s="111"/>
      <c r="G16" s="111"/>
    </row>
    <row r="17" spans="2:7">
      <c r="B17" s="111"/>
      <c r="C17" s="111"/>
      <c r="D17" s="111"/>
      <c r="E17" s="111"/>
      <c r="F17" s="111"/>
      <c r="G17" s="111"/>
    </row>
    <row r="18" spans="2:7">
      <c r="B18" s="111"/>
      <c r="C18" s="111"/>
      <c r="D18" s="111"/>
      <c r="E18" s="111"/>
      <c r="F18" s="111"/>
      <c r="G18" s="111"/>
    </row>
    <row r="19" spans="2:7">
      <c r="B19" s="111"/>
      <c r="C19" s="111"/>
      <c r="D19" s="111"/>
      <c r="E19" s="111"/>
      <c r="F19" s="111"/>
      <c r="G19" s="111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I28"/>
  <sheetViews>
    <sheetView workbookViewId="0">
      <selection activeCell="A14" sqref="A14"/>
    </sheetView>
  </sheetViews>
  <sheetFormatPr defaultColWidth="8.85546875" defaultRowHeight="15"/>
  <cols>
    <col min="1" max="1" width="12.42578125" customWidth="1"/>
    <col min="2" max="3" width="9.42578125" bestFit="1" customWidth="1"/>
    <col min="4" max="4" width="9.28515625" bestFit="1" customWidth="1"/>
    <col min="5" max="5" width="10.42578125" bestFit="1" customWidth="1"/>
  </cols>
  <sheetData>
    <row r="1" spans="1:6" ht="38.25" customHeight="1">
      <c r="A1" s="316" t="s">
        <v>270</v>
      </c>
      <c r="B1" s="316"/>
      <c r="C1" s="316"/>
      <c r="D1" s="316"/>
      <c r="E1" s="316"/>
      <c r="F1" s="316"/>
    </row>
    <row r="3" spans="1:6">
      <c r="A3" s="318" t="s">
        <v>138</v>
      </c>
      <c r="B3" s="324" t="s">
        <v>267</v>
      </c>
      <c r="C3" s="324"/>
      <c r="D3" s="324"/>
      <c r="E3" s="332" t="s">
        <v>65</v>
      </c>
      <c r="F3" s="332"/>
    </row>
    <row r="4" spans="1:6">
      <c r="A4" s="319"/>
      <c r="B4" s="52" t="s">
        <v>242</v>
      </c>
      <c r="C4" s="135" t="s">
        <v>243</v>
      </c>
      <c r="D4" s="52" t="s">
        <v>244</v>
      </c>
      <c r="E4" s="52" t="s">
        <v>80</v>
      </c>
      <c r="F4" s="51" t="s">
        <v>79</v>
      </c>
    </row>
    <row r="5" spans="1:6">
      <c r="A5" s="139" t="s">
        <v>142</v>
      </c>
      <c r="B5" s="54">
        <v>100</v>
      </c>
      <c r="C5" s="54">
        <v>0</v>
      </c>
      <c r="D5" s="54">
        <v>0</v>
      </c>
      <c r="E5" s="54">
        <v>100</v>
      </c>
      <c r="F5" s="103">
        <v>12</v>
      </c>
    </row>
    <row r="6" spans="1:6">
      <c r="A6" s="17" t="s">
        <v>144</v>
      </c>
      <c r="B6" s="54">
        <v>95.510204081632651</v>
      </c>
      <c r="C6" s="54">
        <v>4.4657863145258103</v>
      </c>
      <c r="D6" s="54">
        <v>2.4009603841536616E-2</v>
      </c>
      <c r="E6" s="54">
        <v>100</v>
      </c>
      <c r="F6" s="137">
        <v>4165</v>
      </c>
    </row>
    <row r="7" spans="1:6">
      <c r="A7" s="17" t="s">
        <v>135</v>
      </c>
      <c r="B7" s="54">
        <v>88.206719856936516</v>
      </c>
      <c r="C7" s="54">
        <v>11.359103102001514</v>
      </c>
      <c r="D7" s="54">
        <v>0.43417704106197125</v>
      </c>
      <c r="E7" s="54">
        <v>100</v>
      </c>
      <c r="F7" s="137">
        <v>116312</v>
      </c>
    </row>
    <row r="8" spans="1:6">
      <c r="A8" s="17" t="s">
        <v>136</v>
      </c>
      <c r="B8" s="54">
        <v>81.673719973773615</v>
      </c>
      <c r="C8" s="54">
        <v>17.246627327094632</v>
      </c>
      <c r="D8" s="54">
        <v>1.0796526991317479</v>
      </c>
      <c r="E8" s="54">
        <v>100</v>
      </c>
      <c r="F8" s="137">
        <v>251655</v>
      </c>
    </row>
    <row r="9" spans="1:6">
      <c r="A9" s="17" t="s">
        <v>146</v>
      </c>
      <c r="B9" s="54">
        <v>69.283486151810195</v>
      </c>
      <c r="C9" s="54">
        <v>27.063049437564992</v>
      </c>
      <c r="D9" s="54">
        <v>3.6534644106248231</v>
      </c>
      <c r="E9" s="54">
        <v>100</v>
      </c>
      <c r="F9" s="137">
        <v>42316</v>
      </c>
    </row>
    <row r="10" spans="1:6">
      <c r="A10" s="17" t="s">
        <v>148</v>
      </c>
      <c r="B10" s="54">
        <v>68.618266978922719</v>
      </c>
      <c r="C10" s="54">
        <v>25.995316159250585</v>
      </c>
      <c r="D10" s="54">
        <v>5.3864168618266977</v>
      </c>
      <c r="E10" s="54">
        <v>100</v>
      </c>
      <c r="F10" s="103">
        <v>427</v>
      </c>
    </row>
    <row r="11" spans="1:6">
      <c r="A11" s="17" t="s">
        <v>271</v>
      </c>
      <c r="B11" s="54">
        <v>90.710382513661202</v>
      </c>
      <c r="C11" s="54">
        <v>9.2896174863387984</v>
      </c>
      <c r="D11" s="54">
        <v>0</v>
      </c>
      <c r="E11" s="54">
        <v>100</v>
      </c>
      <c r="F11" s="137">
        <v>183</v>
      </c>
    </row>
    <row r="12" spans="1:6">
      <c r="A12" s="21" t="s">
        <v>33</v>
      </c>
      <c r="B12" s="140">
        <v>82.371166309297223</v>
      </c>
      <c r="C12" s="140">
        <v>16.474329631146553</v>
      </c>
      <c r="D12" s="140">
        <v>1.1545040595562195</v>
      </c>
      <c r="E12" s="56">
        <v>100</v>
      </c>
      <c r="F12" s="138">
        <v>415070</v>
      </c>
    </row>
    <row r="21" spans="2:9">
      <c r="B21" s="111"/>
      <c r="C21" s="111"/>
      <c r="D21" s="111"/>
      <c r="E21" s="111"/>
      <c r="F21" s="111"/>
      <c r="G21" s="111"/>
      <c r="H21" s="111"/>
      <c r="I21" s="111"/>
    </row>
    <row r="22" spans="2:9">
      <c r="B22" s="111"/>
      <c r="C22" s="111"/>
      <c r="D22" s="111"/>
      <c r="E22" s="111"/>
      <c r="F22" s="111"/>
      <c r="G22" s="111"/>
      <c r="H22" s="111"/>
      <c r="I22" s="111"/>
    </row>
    <row r="23" spans="2:9">
      <c r="B23" s="111"/>
      <c r="C23" s="111"/>
      <c r="D23" s="111"/>
      <c r="E23" s="111"/>
      <c r="F23" s="111"/>
      <c r="G23" s="111"/>
      <c r="H23" s="111"/>
      <c r="I23" s="111"/>
    </row>
    <row r="24" spans="2:9">
      <c r="B24" s="111"/>
      <c r="C24" s="111"/>
      <c r="D24" s="111"/>
      <c r="E24" s="111"/>
      <c r="F24" s="111"/>
      <c r="G24" s="111"/>
      <c r="H24" s="111"/>
      <c r="I24" s="111"/>
    </row>
    <row r="25" spans="2:9">
      <c r="B25" s="111"/>
      <c r="C25" s="111"/>
      <c r="D25" s="111"/>
      <c r="E25" s="111"/>
      <c r="F25" s="111"/>
      <c r="G25" s="111"/>
      <c r="H25" s="111"/>
      <c r="I25" s="111"/>
    </row>
    <row r="26" spans="2:9">
      <c r="B26" s="111"/>
      <c r="C26" s="111"/>
      <c r="D26" s="111"/>
      <c r="E26" s="111"/>
      <c r="F26" s="111"/>
      <c r="G26" s="111"/>
      <c r="H26" s="111"/>
      <c r="I26" s="111"/>
    </row>
    <row r="27" spans="2:9">
      <c r="B27" s="111"/>
      <c r="C27" s="111"/>
      <c r="D27" s="111"/>
      <c r="E27" s="111"/>
      <c r="F27" s="111"/>
      <c r="G27" s="111"/>
      <c r="H27" s="111"/>
      <c r="I27" s="111"/>
    </row>
    <row r="28" spans="2:9">
      <c r="B28" s="111"/>
      <c r="C28" s="111"/>
      <c r="D28" s="111"/>
      <c r="E28" s="111"/>
      <c r="F28" s="111"/>
      <c r="G28" s="111"/>
      <c r="H28" s="111"/>
      <c r="I28" s="111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W26"/>
  <sheetViews>
    <sheetView workbookViewId="0">
      <selection activeCell="A28" sqref="A28"/>
    </sheetView>
  </sheetViews>
  <sheetFormatPr defaultColWidth="8.85546875" defaultRowHeight="15"/>
  <cols>
    <col min="1" max="1" width="22" customWidth="1"/>
    <col min="2" max="2" width="9.42578125" customWidth="1"/>
    <col min="5" max="7" width="9.140625"/>
    <col min="11" max="12" width="9.140625"/>
    <col min="14" max="14" width="9.140625"/>
  </cols>
  <sheetData>
    <row r="1" spans="1:23" ht="31.5" customHeight="1">
      <c r="A1" s="316" t="s">
        <v>272</v>
      </c>
      <c r="B1" s="316"/>
      <c r="C1" s="316"/>
      <c r="D1" s="316"/>
      <c r="E1" s="316"/>
      <c r="F1" s="316"/>
      <c r="G1" s="316"/>
      <c r="H1" s="316"/>
      <c r="I1" s="316"/>
      <c r="J1" s="316"/>
      <c r="K1" s="10"/>
      <c r="L1" s="10"/>
    </row>
    <row r="3" spans="1:23" ht="16.5" customHeight="1">
      <c r="A3" s="364" t="s">
        <v>7</v>
      </c>
      <c r="B3" s="364" t="s">
        <v>273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 t="s">
        <v>273</v>
      </c>
      <c r="N3" s="364"/>
      <c r="O3" s="364"/>
      <c r="P3" s="364"/>
      <c r="Q3" s="364"/>
      <c r="R3" s="364"/>
      <c r="S3" s="364"/>
      <c r="T3" s="364"/>
      <c r="U3" s="364"/>
      <c r="V3" s="364"/>
      <c r="W3" s="364"/>
    </row>
    <row r="4" spans="1:23">
      <c r="A4" s="365"/>
      <c r="B4" s="141">
        <v>2013</v>
      </c>
      <c r="C4" s="141">
        <v>2014</v>
      </c>
      <c r="D4" s="141">
        <v>2015</v>
      </c>
      <c r="E4" s="141">
        <v>2016</v>
      </c>
      <c r="F4" s="141">
        <v>2017</v>
      </c>
      <c r="G4" s="141">
        <v>2018</v>
      </c>
      <c r="H4" s="141">
        <v>2019</v>
      </c>
      <c r="I4" s="141">
        <v>2013</v>
      </c>
      <c r="J4" s="141">
        <v>2014</v>
      </c>
      <c r="K4" s="141">
        <v>2015</v>
      </c>
      <c r="L4" s="141">
        <v>2016</v>
      </c>
      <c r="M4" s="141">
        <v>2017</v>
      </c>
      <c r="N4" s="141">
        <v>2018</v>
      </c>
      <c r="O4" s="141">
        <v>2019</v>
      </c>
    </row>
    <row r="5" spans="1:23">
      <c r="A5" s="108" t="s">
        <v>12</v>
      </c>
      <c r="B5" s="137">
        <v>7314</v>
      </c>
      <c r="C5" s="137">
        <v>6960</v>
      </c>
      <c r="D5" s="137">
        <v>6897</v>
      </c>
      <c r="E5" s="137">
        <v>7121</v>
      </c>
      <c r="F5" s="137">
        <v>7121</v>
      </c>
      <c r="G5" s="137">
        <v>7677</v>
      </c>
      <c r="H5" s="137">
        <v>7553</v>
      </c>
      <c r="I5" s="66">
        <v>0.22065345280115847</v>
      </c>
      <c r="J5" s="66">
        <v>0.21688999688376442</v>
      </c>
      <c r="K5" s="66">
        <v>0.22421247683755405</v>
      </c>
      <c r="L5" s="66">
        <v>0.2341048063646525</v>
      </c>
      <c r="M5" s="66">
        <v>0.26966594827586204</v>
      </c>
      <c r="N5" s="66">
        <v>0.27352406741012575</v>
      </c>
      <c r="O5" s="66">
        <v>0.27670720984759672</v>
      </c>
    </row>
    <row r="6" spans="1:23">
      <c r="A6" s="108" t="s">
        <v>13</v>
      </c>
      <c r="B6" s="137">
        <v>234</v>
      </c>
      <c r="C6" s="137">
        <v>273</v>
      </c>
      <c r="D6" s="137">
        <v>221</v>
      </c>
      <c r="E6" s="137">
        <v>248</v>
      </c>
      <c r="F6" s="137">
        <v>248</v>
      </c>
      <c r="G6" s="137">
        <v>262</v>
      </c>
      <c r="H6" s="137">
        <v>219</v>
      </c>
      <c r="I6" s="66">
        <v>0.20763087843833186</v>
      </c>
      <c r="J6" s="66">
        <v>0.24116607773851589</v>
      </c>
      <c r="K6" s="66">
        <v>0.23068893528183715</v>
      </c>
      <c r="L6" s="66">
        <v>0.26160337552742619</v>
      </c>
      <c r="M6" s="66">
        <v>0.3009049773755656</v>
      </c>
      <c r="N6" s="66">
        <v>0.30080367393800228</v>
      </c>
      <c r="O6" s="66">
        <v>0.27037037037037037</v>
      </c>
    </row>
    <row r="7" spans="1:23">
      <c r="A7" s="108" t="s">
        <v>14</v>
      </c>
      <c r="B7" s="137">
        <v>21813</v>
      </c>
      <c r="C7" s="137">
        <v>21291</v>
      </c>
      <c r="D7" s="137">
        <v>21007</v>
      </c>
      <c r="E7" s="137">
        <v>20900</v>
      </c>
      <c r="F7" s="137">
        <v>20900</v>
      </c>
      <c r="G7" s="137">
        <v>20402</v>
      </c>
      <c r="H7" s="137">
        <v>19901</v>
      </c>
      <c r="I7" s="66">
        <v>0.24852172129746727</v>
      </c>
      <c r="J7" s="66">
        <v>0.2484132169692444</v>
      </c>
      <c r="K7" s="66">
        <v>0.2507939160956042</v>
      </c>
      <c r="L7" s="66">
        <v>0.25804061979134513</v>
      </c>
      <c r="M7" s="66">
        <v>0.27361472901545231</v>
      </c>
      <c r="N7" s="66">
        <v>0.2702323240350738</v>
      </c>
      <c r="O7" s="66">
        <v>0.27373387252070092</v>
      </c>
    </row>
    <row r="8" spans="1:23">
      <c r="A8" s="108" t="s">
        <v>15</v>
      </c>
      <c r="B8" s="137">
        <v>1262</v>
      </c>
      <c r="C8" s="137">
        <v>1481</v>
      </c>
      <c r="D8" s="137">
        <v>1407</v>
      </c>
      <c r="E8" s="137">
        <v>1444</v>
      </c>
      <c r="F8" s="137">
        <v>1444</v>
      </c>
      <c r="G8" s="137">
        <v>1545</v>
      </c>
      <c r="H8" s="137">
        <v>1524</v>
      </c>
      <c r="I8" s="66">
        <v>0.23147468818782099</v>
      </c>
      <c r="J8" s="66">
        <v>0.26474794422595638</v>
      </c>
      <c r="K8" s="66">
        <v>0.2607970342910102</v>
      </c>
      <c r="L8" s="66">
        <v>0.25836464483807481</v>
      </c>
      <c r="M8" s="66">
        <v>0.24954329557910121</v>
      </c>
      <c r="N8" s="66">
        <v>0.28458279609504511</v>
      </c>
      <c r="O8" s="66">
        <v>0.29206592564200845</v>
      </c>
    </row>
    <row r="9" spans="1:23">
      <c r="A9" s="108" t="s">
        <v>16</v>
      </c>
      <c r="B9" s="137">
        <v>1087</v>
      </c>
      <c r="C9" s="137">
        <v>1116</v>
      </c>
      <c r="D9" s="137">
        <v>1128</v>
      </c>
      <c r="E9" s="137">
        <v>1177</v>
      </c>
      <c r="F9" s="137">
        <v>1177</v>
      </c>
      <c r="G9" s="137">
        <v>1065</v>
      </c>
      <c r="H9" s="137">
        <v>1032</v>
      </c>
      <c r="I9" s="66">
        <v>0.23472252213344849</v>
      </c>
      <c r="J9" s="66">
        <v>0.24652087475149106</v>
      </c>
      <c r="K9" s="66">
        <v>0.25223613595706618</v>
      </c>
      <c r="L9" s="66">
        <v>0.27759433962264152</v>
      </c>
      <c r="M9" s="66">
        <v>0.28175856205975225</v>
      </c>
      <c r="N9" s="66">
        <v>0.26698420656806215</v>
      </c>
      <c r="O9" s="66">
        <v>0.25774225774225773</v>
      </c>
    </row>
    <row r="10" spans="1:23">
      <c r="A10" s="108" t="s">
        <v>17</v>
      </c>
      <c r="B10" s="137">
        <v>10773</v>
      </c>
      <c r="C10" s="137">
        <v>10602</v>
      </c>
      <c r="D10" s="137">
        <v>9450</v>
      </c>
      <c r="E10" s="137">
        <v>8719</v>
      </c>
      <c r="F10" s="137">
        <v>8719</v>
      </c>
      <c r="G10" s="137">
        <v>8214</v>
      </c>
      <c r="H10" s="137">
        <v>7942</v>
      </c>
      <c r="I10" s="66">
        <v>0.26335989830342738</v>
      </c>
      <c r="J10" s="66">
        <v>0.26761238862104653</v>
      </c>
      <c r="K10" s="66">
        <v>0.24891347293559857</v>
      </c>
      <c r="L10" s="66">
        <v>0.23710975742412704</v>
      </c>
      <c r="M10" s="66">
        <v>0.24030576789437108</v>
      </c>
      <c r="N10" s="66">
        <v>0.23837023709335733</v>
      </c>
      <c r="O10" s="66">
        <v>0.24180240523671792</v>
      </c>
    </row>
    <row r="11" spans="1:23">
      <c r="A11" s="108" t="s">
        <v>18</v>
      </c>
      <c r="B11" s="137">
        <v>2081</v>
      </c>
      <c r="C11" s="137">
        <v>2138</v>
      </c>
      <c r="D11" s="137">
        <v>2237</v>
      </c>
      <c r="E11" s="137">
        <v>2233</v>
      </c>
      <c r="F11" s="137">
        <v>2233</v>
      </c>
      <c r="G11" s="137">
        <v>2167</v>
      </c>
      <c r="H11" s="137">
        <v>2201</v>
      </c>
      <c r="I11" s="66">
        <v>0.2232832618025751</v>
      </c>
      <c r="J11" s="66">
        <v>0.23399365218343002</v>
      </c>
      <c r="K11" s="66">
        <v>0.25712643678160918</v>
      </c>
      <c r="L11" s="66">
        <v>0.25320331103299692</v>
      </c>
      <c r="M11" s="66">
        <v>0.27229990356798456</v>
      </c>
      <c r="N11" s="66">
        <v>0.26615082289363795</v>
      </c>
      <c r="O11" s="66">
        <v>0.27889001520527118</v>
      </c>
    </row>
    <row r="12" spans="1:23">
      <c r="A12" s="108" t="s">
        <v>19</v>
      </c>
      <c r="B12" s="137">
        <v>2557</v>
      </c>
      <c r="C12" s="137">
        <v>2399</v>
      </c>
      <c r="D12" s="137">
        <v>2409</v>
      </c>
      <c r="E12" s="137">
        <v>2425</v>
      </c>
      <c r="F12" s="137">
        <v>2425</v>
      </c>
      <c r="G12" s="137">
        <v>2253</v>
      </c>
      <c r="H12" s="137">
        <v>2264</v>
      </c>
      <c r="I12" s="66">
        <v>0.242530589016409</v>
      </c>
      <c r="J12" s="66">
        <v>0.23432310998241845</v>
      </c>
      <c r="K12" s="66">
        <v>0.24804365733113673</v>
      </c>
      <c r="L12" s="66">
        <v>0.2562070787110407</v>
      </c>
      <c r="M12" s="66">
        <v>0.25512652705061084</v>
      </c>
      <c r="N12" s="66">
        <v>0.25902506323292712</v>
      </c>
      <c r="O12" s="66">
        <v>0.27032835820895523</v>
      </c>
    </row>
    <row r="13" spans="1:23">
      <c r="A13" s="108" t="s">
        <v>20</v>
      </c>
      <c r="B13" s="137">
        <v>9131</v>
      </c>
      <c r="C13" s="137">
        <v>8827</v>
      </c>
      <c r="D13" s="137">
        <v>8623</v>
      </c>
      <c r="E13" s="137">
        <v>8558</v>
      </c>
      <c r="F13" s="137">
        <v>8558</v>
      </c>
      <c r="G13" s="137">
        <v>8375</v>
      </c>
      <c r="H13" s="137">
        <v>8126</v>
      </c>
      <c r="I13" s="66">
        <v>0.24464807223427912</v>
      </c>
      <c r="J13" s="66">
        <v>0.24388020113831022</v>
      </c>
      <c r="K13" s="66">
        <v>0.24477688202566142</v>
      </c>
      <c r="L13" s="66">
        <v>0.2505636070853462</v>
      </c>
      <c r="M13" s="66">
        <v>0.25428415167719981</v>
      </c>
      <c r="N13" s="66">
        <v>0.25874320316361837</v>
      </c>
      <c r="O13" s="66">
        <v>0.26109308228641198</v>
      </c>
    </row>
    <row r="14" spans="1:23">
      <c r="A14" s="108" t="s">
        <v>21</v>
      </c>
      <c r="B14" s="137">
        <v>7235</v>
      </c>
      <c r="C14" s="137">
        <v>7080</v>
      </c>
      <c r="D14" s="137">
        <v>6829</v>
      </c>
      <c r="E14" s="137">
        <v>6853</v>
      </c>
      <c r="F14" s="137">
        <v>6853</v>
      </c>
      <c r="G14" s="137">
        <v>6739</v>
      </c>
      <c r="H14" s="137">
        <v>6316</v>
      </c>
      <c r="I14" s="66">
        <v>0.24679355983080911</v>
      </c>
      <c r="J14" s="66">
        <v>0.24401171807685679</v>
      </c>
      <c r="K14" s="66">
        <v>0.24670351504642174</v>
      </c>
      <c r="L14" s="66">
        <v>0.25041107903679616</v>
      </c>
      <c r="M14" s="66">
        <v>0.26546587627298984</v>
      </c>
      <c r="N14" s="66">
        <v>0.2699162895021428</v>
      </c>
      <c r="O14" s="66">
        <v>0.26733259967832051</v>
      </c>
    </row>
    <row r="15" spans="1:23">
      <c r="A15" s="108" t="s">
        <v>22</v>
      </c>
      <c r="B15" s="137">
        <v>1780</v>
      </c>
      <c r="C15" s="137">
        <v>1724</v>
      </c>
      <c r="D15" s="137">
        <v>1688</v>
      </c>
      <c r="E15" s="137">
        <v>1458</v>
      </c>
      <c r="F15" s="137">
        <v>1458</v>
      </c>
      <c r="G15" s="137">
        <v>1463</v>
      </c>
      <c r="H15" s="137">
        <v>1357</v>
      </c>
      <c r="I15" s="66">
        <v>0.23784072688401925</v>
      </c>
      <c r="J15" s="66">
        <v>0.23584131326949384</v>
      </c>
      <c r="K15" s="66">
        <v>0.24474409163404379</v>
      </c>
      <c r="L15" s="66">
        <v>0.21770942212931163</v>
      </c>
      <c r="M15" s="66">
        <v>0.24074074074074073</v>
      </c>
      <c r="N15" s="66">
        <v>0.24098171635644869</v>
      </c>
      <c r="O15" s="66">
        <v>0.22556515957446807</v>
      </c>
    </row>
    <row r="16" spans="1:23">
      <c r="A16" s="108" t="s">
        <v>23</v>
      </c>
      <c r="B16" s="137">
        <v>3136</v>
      </c>
      <c r="C16" s="137">
        <v>2913</v>
      </c>
      <c r="D16" s="137">
        <v>2933</v>
      </c>
      <c r="E16" s="137">
        <v>2857</v>
      </c>
      <c r="F16" s="137">
        <v>2857</v>
      </c>
      <c r="G16" s="137">
        <v>2678</v>
      </c>
      <c r="H16" s="137">
        <v>2495</v>
      </c>
      <c r="I16" s="66">
        <v>0.25593732147229248</v>
      </c>
      <c r="J16" s="66">
        <v>0.24343974594684942</v>
      </c>
      <c r="K16" s="66">
        <v>0.2535442600276625</v>
      </c>
      <c r="L16" s="66">
        <v>0.25743377185078392</v>
      </c>
      <c r="M16" s="66">
        <v>0.27081339712918662</v>
      </c>
      <c r="N16" s="66">
        <v>0.27025936017761631</v>
      </c>
      <c r="O16" s="66">
        <v>0.26661679846120967</v>
      </c>
    </row>
    <row r="17" spans="1:15">
      <c r="A17" s="108" t="s">
        <v>24</v>
      </c>
      <c r="B17" s="142" t="s">
        <v>274</v>
      </c>
      <c r="C17" s="142" t="s">
        <v>274</v>
      </c>
      <c r="D17" s="142" t="s">
        <v>274</v>
      </c>
      <c r="E17" s="142" t="s">
        <v>274</v>
      </c>
      <c r="F17" s="142" t="s">
        <v>274</v>
      </c>
      <c r="G17" s="142" t="s">
        <v>274</v>
      </c>
      <c r="H17" s="5">
        <v>4954</v>
      </c>
      <c r="I17" s="142" t="s">
        <v>274</v>
      </c>
      <c r="J17" s="142" t="s">
        <v>274</v>
      </c>
      <c r="K17" s="142" t="s">
        <v>274</v>
      </c>
      <c r="L17" s="142" t="s">
        <v>274</v>
      </c>
      <c r="M17" s="142" t="s">
        <v>274</v>
      </c>
      <c r="N17" s="142" t="s">
        <v>274</v>
      </c>
      <c r="O17" s="66">
        <v>0.12905074502448682</v>
      </c>
    </row>
    <row r="18" spans="1:15">
      <c r="A18" s="108" t="s">
        <v>25</v>
      </c>
      <c r="B18" s="137">
        <v>2045</v>
      </c>
      <c r="C18" s="137">
        <v>1905</v>
      </c>
      <c r="D18" s="137">
        <v>1972</v>
      </c>
      <c r="E18" s="137">
        <v>1968</v>
      </c>
      <c r="F18" s="137">
        <v>1968</v>
      </c>
      <c r="G18" s="137">
        <v>1811</v>
      </c>
      <c r="H18" s="137">
        <v>1854</v>
      </c>
      <c r="I18" s="66">
        <v>0.20338140228741919</v>
      </c>
      <c r="J18" s="66">
        <v>0.19034772182254198</v>
      </c>
      <c r="K18" s="66">
        <v>0.19867015917791658</v>
      </c>
      <c r="L18" s="66">
        <v>0.20042774213260006</v>
      </c>
      <c r="M18" s="66">
        <v>0.22288245462402767</v>
      </c>
      <c r="N18" s="66">
        <v>0.2076596720559569</v>
      </c>
      <c r="O18" s="66">
        <v>0.22412959381044487</v>
      </c>
    </row>
    <row r="19" spans="1:15">
      <c r="A19" s="108" t="s">
        <v>26</v>
      </c>
      <c r="B19" s="137">
        <v>208</v>
      </c>
      <c r="C19" s="137">
        <v>227</v>
      </c>
      <c r="D19" s="137">
        <v>219</v>
      </c>
      <c r="E19" s="137">
        <v>272</v>
      </c>
      <c r="F19" s="137">
        <v>272</v>
      </c>
      <c r="G19" s="137">
        <v>275</v>
      </c>
      <c r="H19" s="137">
        <v>283</v>
      </c>
      <c r="I19" s="66">
        <v>0.11613623673925182</v>
      </c>
      <c r="J19" s="66">
        <v>0.11816762103071317</v>
      </c>
      <c r="K19" s="66">
        <v>0.11514195583596215</v>
      </c>
      <c r="L19" s="66">
        <v>0.15596330275229359</v>
      </c>
      <c r="M19" s="66">
        <v>0.11647254575707154</v>
      </c>
      <c r="N19" s="66">
        <v>0.16195524146054183</v>
      </c>
      <c r="O19" s="66">
        <v>0.16925837320574164</v>
      </c>
    </row>
    <row r="20" spans="1:15">
      <c r="A20" s="108" t="s">
        <v>27</v>
      </c>
      <c r="B20" s="137">
        <v>10594</v>
      </c>
      <c r="C20" s="137">
        <v>10314</v>
      </c>
      <c r="D20" s="137">
        <v>10455</v>
      </c>
      <c r="E20" s="137">
        <v>10589</v>
      </c>
      <c r="F20" s="137">
        <v>10589</v>
      </c>
      <c r="G20" s="137">
        <v>10590</v>
      </c>
      <c r="H20" s="137">
        <v>10846</v>
      </c>
      <c r="I20" s="66">
        <v>0.19861267341582303</v>
      </c>
      <c r="J20" s="66">
        <v>0.19799205267502351</v>
      </c>
      <c r="K20" s="66">
        <v>0.204099560761347</v>
      </c>
      <c r="L20" s="66">
        <v>0.20864613505152607</v>
      </c>
      <c r="M20" s="66">
        <v>0.21436387148114991</v>
      </c>
      <c r="N20" s="66">
        <v>0.22029914085415322</v>
      </c>
      <c r="O20" s="66">
        <v>0.2315888369312237</v>
      </c>
    </row>
    <row r="21" spans="1:15">
      <c r="A21" s="108" t="s">
        <v>28</v>
      </c>
      <c r="B21" s="137">
        <v>6234</v>
      </c>
      <c r="C21" s="137">
        <v>6563</v>
      </c>
      <c r="D21" s="137">
        <v>5848</v>
      </c>
      <c r="E21" s="137">
        <v>5522</v>
      </c>
      <c r="F21" s="137">
        <v>5522</v>
      </c>
      <c r="G21" s="137">
        <v>5718</v>
      </c>
      <c r="H21" s="137">
        <v>5298</v>
      </c>
      <c r="I21" s="66">
        <v>0.18466733811244743</v>
      </c>
      <c r="J21" s="66">
        <v>0.20098609664972131</v>
      </c>
      <c r="K21" s="66">
        <v>0.18528610354223432</v>
      </c>
      <c r="L21" s="66">
        <v>0.17787083266226444</v>
      </c>
      <c r="M21" s="66">
        <v>0.19690045698390621</v>
      </c>
      <c r="N21" s="66">
        <v>0.1980396910608527</v>
      </c>
      <c r="O21" s="66">
        <v>0.19238171320672501</v>
      </c>
    </row>
    <row r="22" spans="1:15">
      <c r="A22" s="108" t="s">
        <v>29</v>
      </c>
      <c r="B22" s="137">
        <v>957</v>
      </c>
      <c r="C22" s="137">
        <v>877</v>
      </c>
      <c r="D22" s="137">
        <v>937</v>
      </c>
      <c r="E22" s="137">
        <v>895</v>
      </c>
      <c r="F22" s="137">
        <v>895</v>
      </c>
      <c r="G22" s="137">
        <v>956</v>
      </c>
      <c r="H22" s="137">
        <v>976</v>
      </c>
      <c r="I22" s="66">
        <v>0.23490427098674521</v>
      </c>
      <c r="J22" s="66">
        <v>0.2140068326012689</v>
      </c>
      <c r="K22" s="66">
        <v>0.22410906481702941</v>
      </c>
      <c r="L22" s="66">
        <v>0.21628806186563557</v>
      </c>
      <c r="M22" s="66">
        <v>0.23824839188520536</v>
      </c>
      <c r="N22" s="66">
        <v>0.24002008536279187</v>
      </c>
      <c r="O22" s="66">
        <v>0.25523012552301255</v>
      </c>
    </row>
    <row r="23" spans="1:15">
      <c r="A23" s="108" t="s">
        <v>30</v>
      </c>
      <c r="B23" s="137">
        <v>2862</v>
      </c>
      <c r="C23" s="137">
        <v>2892</v>
      </c>
      <c r="D23" s="137">
        <v>2782</v>
      </c>
      <c r="E23" s="137">
        <v>2489</v>
      </c>
      <c r="F23" s="137">
        <v>2489</v>
      </c>
      <c r="G23" s="137">
        <v>2328</v>
      </c>
      <c r="H23" s="137">
        <v>2119</v>
      </c>
      <c r="I23" s="66">
        <v>0.17922224309599849</v>
      </c>
      <c r="J23" s="66">
        <v>0.18172678145029533</v>
      </c>
      <c r="K23" s="66">
        <v>0.17889524789402611</v>
      </c>
      <c r="L23" s="66">
        <v>0.16550302546711881</v>
      </c>
      <c r="M23" s="66">
        <v>0.1532784558614817</v>
      </c>
      <c r="N23" s="66">
        <v>0.16467425903657071</v>
      </c>
      <c r="O23" s="66">
        <v>0.16719267792330755</v>
      </c>
    </row>
    <row r="24" spans="1:15">
      <c r="A24" s="108" t="s">
        <v>31</v>
      </c>
      <c r="B24" s="137">
        <v>9010</v>
      </c>
      <c r="C24" s="137">
        <v>9491</v>
      </c>
      <c r="D24" s="137">
        <v>9846</v>
      </c>
      <c r="E24" s="137">
        <v>9711</v>
      </c>
      <c r="F24" s="137">
        <v>9711</v>
      </c>
      <c r="G24" s="137">
        <v>9649</v>
      </c>
      <c r="H24" s="137">
        <v>9448</v>
      </c>
      <c r="I24" s="66">
        <v>0.20700271102329643</v>
      </c>
      <c r="J24" s="66">
        <v>0.21414711191335739</v>
      </c>
      <c r="K24" s="66">
        <v>0.22925931962651641</v>
      </c>
      <c r="L24" s="66">
        <v>0.23489429635721543</v>
      </c>
      <c r="M24" s="66">
        <v>0.2350685596408203</v>
      </c>
      <c r="N24" s="66">
        <v>0.24186594475359705</v>
      </c>
      <c r="O24" s="66">
        <v>0.24832444082319236</v>
      </c>
    </row>
    <row r="25" spans="1:15">
      <c r="A25" s="108" t="s">
        <v>32</v>
      </c>
      <c r="B25" s="137">
        <v>2041</v>
      </c>
      <c r="C25" s="137">
        <v>1870</v>
      </c>
      <c r="D25" s="137">
        <v>2034</v>
      </c>
      <c r="E25" s="137">
        <v>2217</v>
      </c>
      <c r="F25" s="137">
        <v>2217</v>
      </c>
      <c r="G25" s="137">
        <v>2317</v>
      </c>
      <c r="H25" s="137">
        <v>2222</v>
      </c>
      <c r="I25" s="66">
        <v>0.17976043685044918</v>
      </c>
      <c r="J25" s="66">
        <v>0.17239789803632341</v>
      </c>
      <c r="K25" s="66">
        <v>0.19102178812922616</v>
      </c>
      <c r="L25" s="66">
        <v>0.21846669294442256</v>
      </c>
      <c r="M25" s="66">
        <v>0.24477459016393444</v>
      </c>
      <c r="N25" s="66">
        <v>0.25784553750278211</v>
      </c>
      <c r="O25" s="66">
        <v>0.25970079476390839</v>
      </c>
    </row>
    <row r="26" spans="1:15">
      <c r="A26" s="109" t="s">
        <v>33</v>
      </c>
      <c r="B26" s="138">
        <v>102354</v>
      </c>
      <c r="C26" s="138">
        <v>100943</v>
      </c>
      <c r="D26" s="138">
        <v>98922</v>
      </c>
      <c r="E26" s="138">
        <v>97656</v>
      </c>
      <c r="F26" s="138">
        <v>97656</v>
      </c>
      <c r="G26" s="138">
        <v>96484</v>
      </c>
      <c r="H26" s="138">
        <v>98930</v>
      </c>
      <c r="I26" s="110">
        <v>0.20337710025592523</v>
      </c>
      <c r="J26" s="110">
        <v>0.20446967886210152</v>
      </c>
      <c r="K26" s="110">
        <v>0.20687837880229629</v>
      </c>
      <c r="L26" s="110">
        <v>0.20924477241609832</v>
      </c>
      <c r="M26" s="110">
        <v>0.21971893132128753</v>
      </c>
      <c r="N26" s="110">
        <v>0.22174469620535356</v>
      </c>
      <c r="O26" s="110">
        <v>0.23834533934035224</v>
      </c>
    </row>
  </sheetData>
  <mergeCells count="4">
    <mergeCell ref="A1:J1"/>
    <mergeCell ref="A3:A4"/>
    <mergeCell ref="B3:L3"/>
    <mergeCell ref="M3:W3"/>
  </mergeCells>
  <printOptions gridLines="1"/>
  <pageMargins left="0.7" right="0.7" top="0.75" bottom="0.75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M29"/>
  <sheetViews>
    <sheetView workbookViewId="0">
      <selection activeCell="A28" sqref="A28"/>
    </sheetView>
  </sheetViews>
  <sheetFormatPr defaultColWidth="8.85546875" defaultRowHeight="15"/>
  <cols>
    <col min="1" max="1" width="18.7109375" customWidth="1"/>
    <col min="2" max="2" width="9.42578125" bestFit="1" customWidth="1"/>
    <col min="3" max="4" width="10.42578125" bestFit="1" customWidth="1"/>
    <col min="5" max="6" width="11.42578125" bestFit="1" customWidth="1"/>
  </cols>
  <sheetData>
    <row r="1" spans="1:13" ht="30.75" customHeight="1">
      <c r="A1" s="316" t="s">
        <v>276</v>
      </c>
      <c r="B1" s="316"/>
      <c r="C1" s="316"/>
      <c r="D1" s="316"/>
      <c r="E1" s="316"/>
      <c r="F1" s="316"/>
      <c r="G1" s="316"/>
    </row>
    <row r="3" spans="1:13">
      <c r="A3" s="364" t="s">
        <v>7</v>
      </c>
      <c r="B3" s="324" t="s">
        <v>277</v>
      </c>
      <c r="C3" s="324"/>
      <c r="D3" s="324"/>
      <c r="E3" s="324"/>
      <c r="F3" s="324"/>
      <c r="G3" s="364" t="s">
        <v>33</v>
      </c>
    </row>
    <row r="4" spans="1:13">
      <c r="A4" s="365"/>
      <c r="B4" s="51" t="s">
        <v>278</v>
      </c>
      <c r="C4" s="51" t="s">
        <v>279</v>
      </c>
      <c r="D4" s="51" t="s">
        <v>280</v>
      </c>
      <c r="E4" s="51" t="s">
        <v>33</v>
      </c>
      <c r="F4" s="51" t="s">
        <v>281</v>
      </c>
      <c r="G4" s="365"/>
      <c r="J4" s="111"/>
      <c r="K4" s="111"/>
      <c r="L4" s="111"/>
      <c r="M4" s="111"/>
    </row>
    <row r="5" spans="1:13">
      <c r="A5" s="17" t="s">
        <v>12</v>
      </c>
      <c r="B5" s="143">
        <v>0.51655920281359913</v>
      </c>
      <c r="C5" s="143">
        <v>8.5140679953106684</v>
      </c>
      <c r="D5" s="143">
        <v>90.969372801875735</v>
      </c>
      <c r="E5" s="143">
        <v>100</v>
      </c>
      <c r="F5" s="143">
        <v>0</v>
      </c>
      <c r="G5" s="144">
        <v>27296</v>
      </c>
      <c r="J5" s="111"/>
      <c r="K5" s="111"/>
      <c r="L5" s="111"/>
      <c r="M5" s="111"/>
    </row>
    <row r="6" spans="1:13">
      <c r="A6" s="17" t="s">
        <v>13</v>
      </c>
      <c r="B6" s="143">
        <v>0</v>
      </c>
      <c r="C6" s="143">
        <v>3.5802469135802468</v>
      </c>
      <c r="D6" s="143">
        <v>96.41975308641976</v>
      </c>
      <c r="E6" s="143">
        <v>100</v>
      </c>
      <c r="F6" s="143">
        <v>0</v>
      </c>
      <c r="G6" s="144">
        <v>810</v>
      </c>
      <c r="J6" s="111"/>
      <c r="K6" s="111"/>
      <c r="L6" s="111"/>
      <c r="M6" s="111"/>
    </row>
    <row r="7" spans="1:13">
      <c r="A7" s="17" t="s">
        <v>14</v>
      </c>
      <c r="B7" s="143">
        <v>0.52292451398374662</v>
      </c>
      <c r="C7" s="143">
        <v>9.2677677056169543</v>
      </c>
      <c r="D7" s="143">
        <v>90.2093077803993</v>
      </c>
      <c r="E7" s="143">
        <v>100</v>
      </c>
      <c r="F7" s="143">
        <v>0.30948254518445162</v>
      </c>
      <c r="G7" s="144">
        <v>72702</v>
      </c>
      <c r="J7" s="111"/>
      <c r="K7" s="111"/>
      <c r="L7" s="111"/>
      <c r="M7" s="111"/>
    </row>
    <row r="8" spans="1:13">
      <c r="A8" s="17" t="s">
        <v>15</v>
      </c>
      <c r="B8" s="143">
        <v>5.7493292449214257E-2</v>
      </c>
      <c r="C8" s="143">
        <v>5.6918359524722115</v>
      </c>
      <c r="D8" s="143">
        <v>94.250670755078573</v>
      </c>
      <c r="E8" s="143">
        <v>100</v>
      </c>
      <c r="F8" s="143">
        <v>0</v>
      </c>
      <c r="G8" s="144">
        <v>5218</v>
      </c>
      <c r="J8" s="111"/>
      <c r="K8" s="111"/>
      <c r="L8" s="111"/>
      <c r="M8" s="111"/>
    </row>
    <row r="9" spans="1:13">
      <c r="A9" s="17" t="s">
        <v>16</v>
      </c>
      <c r="B9" s="143">
        <v>2.4975024975024976E-2</v>
      </c>
      <c r="C9" s="143">
        <v>11.863136863136862</v>
      </c>
      <c r="D9" s="143">
        <v>88.111888111888121</v>
      </c>
      <c r="E9" s="143">
        <v>100</v>
      </c>
      <c r="F9" s="143">
        <v>0</v>
      </c>
      <c r="G9" s="144">
        <v>4004</v>
      </c>
      <c r="J9" s="111"/>
      <c r="K9" s="111"/>
      <c r="L9" s="111"/>
      <c r="M9" s="111"/>
    </row>
    <row r="10" spans="1:13">
      <c r="A10" s="17" t="s">
        <v>17</v>
      </c>
      <c r="B10" s="143">
        <v>0.24713958810068651</v>
      </c>
      <c r="C10" s="143">
        <v>10.990083905415714</v>
      </c>
      <c r="D10" s="143">
        <v>88.762776506483604</v>
      </c>
      <c r="E10" s="143">
        <v>100</v>
      </c>
      <c r="F10" s="143">
        <v>0.21312224082813214</v>
      </c>
      <c r="G10" s="144">
        <v>32845</v>
      </c>
      <c r="J10" s="111"/>
      <c r="K10" s="111"/>
      <c r="L10" s="111"/>
      <c r="M10" s="111"/>
    </row>
    <row r="11" spans="1:13">
      <c r="A11" s="17" t="s">
        <v>18</v>
      </c>
      <c r="B11" s="143">
        <v>7.3238722757222501</v>
      </c>
      <c r="C11" s="143">
        <v>11.353269133299545</v>
      </c>
      <c r="D11" s="143">
        <v>81.322858590978214</v>
      </c>
      <c r="E11" s="143">
        <v>100</v>
      </c>
      <c r="F11" s="143">
        <v>0</v>
      </c>
      <c r="G11" s="144">
        <v>7892</v>
      </c>
      <c r="J11" s="111"/>
      <c r="K11" s="111"/>
      <c r="L11" s="111"/>
      <c r="M11" s="111"/>
    </row>
    <row r="12" spans="1:13">
      <c r="A12" s="17" t="s">
        <v>19</v>
      </c>
      <c r="B12" s="143">
        <v>5.982797875031622</v>
      </c>
      <c r="C12" s="143">
        <v>4.5661522894004554</v>
      </c>
      <c r="D12" s="143">
        <v>89.451049835567915</v>
      </c>
      <c r="E12" s="143">
        <v>100</v>
      </c>
      <c r="F12" s="143">
        <v>5.6000000000000005</v>
      </c>
      <c r="G12" s="144">
        <v>8375</v>
      </c>
      <c r="J12" s="111"/>
      <c r="K12" s="111"/>
      <c r="L12" s="111"/>
      <c r="M12" s="111"/>
    </row>
    <row r="13" spans="1:13">
      <c r="A13" s="17" t="s">
        <v>20</v>
      </c>
      <c r="B13" s="143">
        <v>9.3178678147993452E-2</v>
      </c>
      <c r="C13" s="143">
        <v>8.0133663207274353</v>
      </c>
      <c r="D13" s="143">
        <v>91.893455001124565</v>
      </c>
      <c r="E13" s="143">
        <v>100</v>
      </c>
      <c r="F13" s="143">
        <v>0</v>
      </c>
      <c r="G13" s="144">
        <v>31123</v>
      </c>
      <c r="J13" s="111"/>
      <c r="K13" s="111"/>
      <c r="L13" s="111"/>
      <c r="M13" s="111"/>
    </row>
    <row r="14" spans="1:13">
      <c r="A14" s="17" t="s">
        <v>21</v>
      </c>
      <c r="B14" s="143">
        <v>0.25036068912840531</v>
      </c>
      <c r="C14" s="143">
        <v>9.0808792327930075</v>
      </c>
      <c r="D14" s="143">
        <v>90.668760078078591</v>
      </c>
      <c r="E14" s="143">
        <v>100</v>
      </c>
      <c r="F14" s="143">
        <v>0.25395750444425635</v>
      </c>
      <c r="G14" s="144">
        <v>23626</v>
      </c>
      <c r="J14" s="111"/>
      <c r="K14" s="111"/>
      <c r="L14" s="111"/>
      <c r="M14" s="111"/>
    </row>
    <row r="15" spans="1:13">
      <c r="A15" s="17" t="s">
        <v>22</v>
      </c>
      <c r="B15" s="143">
        <v>1.665533650577838</v>
      </c>
      <c r="C15" s="143">
        <v>3.6369816451393611</v>
      </c>
      <c r="D15" s="143">
        <v>94.6974847042828</v>
      </c>
      <c r="E15" s="143">
        <v>100</v>
      </c>
      <c r="F15" s="143">
        <v>51.097074468085104</v>
      </c>
      <c r="G15" s="144">
        <v>6016</v>
      </c>
      <c r="J15" s="111"/>
      <c r="K15" s="111"/>
      <c r="L15" s="111"/>
      <c r="M15" s="111"/>
    </row>
    <row r="16" spans="1:13">
      <c r="A16" s="17" t="s">
        <v>23</v>
      </c>
      <c r="B16" s="143">
        <v>0.47109207708779444</v>
      </c>
      <c r="C16" s="143">
        <v>5.8779443254817991</v>
      </c>
      <c r="D16" s="143">
        <v>93.650963597430405</v>
      </c>
      <c r="E16" s="143">
        <v>100</v>
      </c>
      <c r="F16" s="143">
        <v>0.19234879247702502</v>
      </c>
      <c r="G16" s="144">
        <v>9358</v>
      </c>
      <c r="J16" s="111"/>
      <c r="K16" s="111"/>
      <c r="L16" s="111"/>
      <c r="M16" s="111"/>
    </row>
    <row r="17" spans="1:13">
      <c r="A17" s="17" t="s">
        <v>24</v>
      </c>
      <c r="B17" s="5"/>
      <c r="C17" s="5"/>
      <c r="D17" s="5"/>
      <c r="E17" s="5"/>
      <c r="F17" s="143">
        <v>100</v>
      </c>
      <c r="G17" s="144">
        <v>38388</v>
      </c>
      <c r="J17" s="111"/>
      <c r="K17" s="111"/>
      <c r="L17" s="111"/>
      <c r="M17" s="111"/>
    </row>
    <row r="18" spans="1:13">
      <c r="A18" s="17" t="s">
        <v>25</v>
      </c>
      <c r="B18" s="143">
        <v>0.24177949709864605</v>
      </c>
      <c r="C18" s="143">
        <v>6.612669245647969</v>
      </c>
      <c r="D18" s="143">
        <v>93.145551257253388</v>
      </c>
      <c r="E18" s="143">
        <v>100</v>
      </c>
      <c r="F18" s="143">
        <v>0</v>
      </c>
      <c r="G18" s="144">
        <v>8272</v>
      </c>
      <c r="J18" s="111"/>
      <c r="K18" s="111"/>
      <c r="L18" s="111"/>
      <c r="M18" s="111"/>
    </row>
    <row r="19" spans="1:13">
      <c r="A19" s="17" t="s">
        <v>26</v>
      </c>
      <c r="B19" s="143">
        <v>1.0765550239234449</v>
      </c>
      <c r="C19" s="143">
        <v>2.9306220095693778</v>
      </c>
      <c r="D19" s="143">
        <v>95.992822966507177</v>
      </c>
      <c r="E19" s="143">
        <v>100</v>
      </c>
      <c r="F19" s="143">
        <v>0</v>
      </c>
      <c r="G19" s="144">
        <v>1672</v>
      </c>
      <c r="J19" s="111"/>
      <c r="K19" s="111"/>
      <c r="L19" s="111"/>
      <c r="M19" s="111"/>
    </row>
    <row r="20" spans="1:13">
      <c r="A20" s="17" t="s">
        <v>27</v>
      </c>
      <c r="B20" s="143">
        <v>0.2775998291693359</v>
      </c>
      <c r="C20" s="143">
        <v>7.0659833440102497</v>
      </c>
      <c r="D20" s="143">
        <v>92.656416826820404</v>
      </c>
      <c r="E20" s="143">
        <v>99.999999999999986</v>
      </c>
      <c r="F20" s="143">
        <v>6.4057395426301974E-3</v>
      </c>
      <c r="G20" s="144">
        <v>46833</v>
      </c>
      <c r="J20" s="111"/>
      <c r="K20" s="111"/>
      <c r="L20" s="111"/>
      <c r="M20" s="111"/>
    </row>
    <row r="21" spans="1:13">
      <c r="A21" s="17" t="s">
        <v>28</v>
      </c>
      <c r="B21" s="143">
        <v>0.14524855659246888</v>
      </c>
      <c r="C21" s="143">
        <v>11.445586259486547</v>
      </c>
      <c r="D21" s="143">
        <v>88.40916518392099</v>
      </c>
      <c r="E21" s="143">
        <v>100</v>
      </c>
      <c r="F21" s="143">
        <v>0</v>
      </c>
      <c r="G21" s="144">
        <v>27539</v>
      </c>
      <c r="J21" s="111"/>
      <c r="K21" s="111"/>
      <c r="L21" s="111"/>
      <c r="M21" s="111"/>
    </row>
    <row r="22" spans="1:13">
      <c r="A22" s="17" t="s">
        <v>29</v>
      </c>
      <c r="B22" s="143">
        <v>0.60367454068241466</v>
      </c>
      <c r="C22" s="143">
        <v>8.9238845144356951</v>
      </c>
      <c r="D22" s="143">
        <v>90.472440944881896</v>
      </c>
      <c r="E22" s="143">
        <v>100</v>
      </c>
      <c r="F22" s="143">
        <v>0.36610878661087864</v>
      </c>
      <c r="G22" s="144">
        <v>3824</v>
      </c>
      <c r="J22" s="111"/>
      <c r="K22" s="111"/>
      <c r="L22" s="111"/>
      <c r="M22" s="111"/>
    </row>
    <row r="23" spans="1:13">
      <c r="A23" s="17" t="s">
        <v>30</v>
      </c>
      <c r="B23" s="143">
        <v>9.4682026195360591E-2</v>
      </c>
      <c r="C23" s="143">
        <v>25.721950449739623</v>
      </c>
      <c r="D23" s="143">
        <v>74.183367524065019</v>
      </c>
      <c r="E23" s="143">
        <v>100</v>
      </c>
      <c r="F23" s="143">
        <v>0</v>
      </c>
      <c r="G23" s="144">
        <v>12674</v>
      </c>
      <c r="J23" s="111"/>
      <c r="K23" s="111"/>
      <c r="L23" s="111"/>
      <c r="M23" s="111"/>
    </row>
    <row r="24" spans="1:13">
      <c r="A24" s="17" t="s">
        <v>31</v>
      </c>
      <c r="B24" s="143">
        <v>2.6230714642415958</v>
      </c>
      <c r="C24" s="143">
        <v>14.024758850894944</v>
      </c>
      <c r="D24" s="143">
        <v>83.352169684863455</v>
      </c>
      <c r="E24" s="143">
        <v>100</v>
      </c>
      <c r="F24" s="143">
        <v>0</v>
      </c>
      <c r="G24" s="144">
        <v>38047</v>
      </c>
      <c r="J24" s="111"/>
      <c r="K24" s="111"/>
      <c r="L24" s="111"/>
      <c r="M24" s="111"/>
    </row>
    <row r="25" spans="1:13">
      <c r="A25" s="17" t="s">
        <v>32</v>
      </c>
      <c r="B25" s="143">
        <v>0.42075736325385693</v>
      </c>
      <c r="C25" s="143">
        <v>3.1206171107994387</v>
      </c>
      <c r="D25" s="143">
        <v>96.458625525946701</v>
      </c>
      <c r="E25" s="143">
        <v>100</v>
      </c>
      <c r="F25" s="143">
        <v>0</v>
      </c>
      <c r="G25" s="144">
        <v>8556</v>
      </c>
      <c r="J25" s="111"/>
      <c r="K25" s="111"/>
      <c r="L25" s="111"/>
      <c r="M25" s="111"/>
    </row>
    <row r="26" spans="1:13">
      <c r="A26" s="21" t="s">
        <v>33</v>
      </c>
      <c r="B26" s="145">
        <v>0.8354147160689902</v>
      </c>
      <c r="C26" s="145">
        <v>9.7253111343021708</v>
      </c>
      <c r="D26" s="145">
        <v>89.439274149628829</v>
      </c>
      <c r="E26" s="145">
        <v>99.999999999999986</v>
      </c>
      <c r="F26" s="145">
        <v>10.196111499265184</v>
      </c>
      <c r="G26" s="146">
        <v>415070</v>
      </c>
    </row>
    <row r="29" spans="1:13">
      <c r="A29" s="147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E26"/>
  <sheetViews>
    <sheetView workbookViewId="0">
      <selection activeCell="A27" sqref="A27"/>
    </sheetView>
  </sheetViews>
  <sheetFormatPr defaultColWidth="8.85546875" defaultRowHeight="15"/>
  <cols>
    <col min="3" max="3" width="24" customWidth="1"/>
  </cols>
  <sheetData>
    <row r="1" spans="1:5" ht="29.25" customHeight="1">
      <c r="A1" s="316" t="s">
        <v>282</v>
      </c>
      <c r="B1" s="316"/>
      <c r="C1" s="316"/>
      <c r="D1" s="316"/>
      <c r="E1" s="316"/>
    </row>
    <row r="2" spans="1:5" hidden="1"/>
    <row r="3" spans="1:5" ht="57" customHeight="1">
      <c r="A3" s="376"/>
      <c r="B3" s="376"/>
      <c r="C3" s="376"/>
      <c r="D3" s="148" t="s">
        <v>283</v>
      </c>
      <c r="E3" s="148" t="s">
        <v>284</v>
      </c>
    </row>
    <row r="4" spans="1:5">
      <c r="A4" s="377" t="s">
        <v>212</v>
      </c>
      <c r="B4" s="377"/>
      <c r="C4" s="149" t="s">
        <v>285</v>
      </c>
      <c r="D4" s="150">
        <v>9.7774105028320601</v>
      </c>
      <c r="E4" s="150">
        <v>1.4086814481447663</v>
      </c>
    </row>
    <row r="5" spans="1:5">
      <c r="A5" s="369"/>
      <c r="B5" s="372" t="s">
        <v>153</v>
      </c>
      <c r="C5" s="372"/>
      <c r="D5" s="19">
        <v>0.78060514586232099</v>
      </c>
      <c r="E5" s="19">
        <v>2.2065207351990397</v>
      </c>
    </row>
    <row r="6" spans="1:5">
      <c r="A6" s="374"/>
      <c r="B6" s="372" t="s">
        <v>152</v>
      </c>
      <c r="C6" s="372"/>
      <c r="D6" s="19">
        <v>1.2978819287967553</v>
      </c>
      <c r="E6" s="19">
        <v>11.046415884442562</v>
      </c>
    </row>
    <row r="7" spans="1:5" ht="15.75" customHeight="1">
      <c r="A7" s="17"/>
      <c r="B7" s="17"/>
      <c r="C7" s="92"/>
      <c r="D7" s="92"/>
      <c r="E7" s="65"/>
    </row>
    <row r="8" spans="1:5">
      <c r="A8" s="368" t="s">
        <v>286</v>
      </c>
      <c r="B8" s="368"/>
      <c r="C8" s="149" t="s">
        <v>287</v>
      </c>
      <c r="D8" s="150">
        <v>11.020336377807064</v>
      </c>
      <c r="E8" s="150">
        <v>2.9166235011528205</v>
      </c>
    </row>
    <row r="9" spans="1:5">
      <c r="A9" s="369"/>
      <c r="B9" s="372" t="s">
        <v>288</v>
      </c>
      <c r="C9" s="372"/>
      <c r="D9" s="19">
        <v>0.89975191306474722</v>
      </c>
      <c r="E9" s="19">
        <v>2.2094048668875277</v>
      </c>
    </row>
    <row r="10" spans="1:5">
      <c r="A10" s="370"/>
      <c r="B10" s="372" t="s">
        <v>289</v>
      </c>
      <c r="C10" s="372"/>
      <c r="D10" s="19">
        <v>0.70902782587888591</v>
      </c>
      <c r="E10" s="19">
        <v>3.5195301908887955</v>
      </c>
    </row>
    <row r="11" spans="1:5">
      <c r="A11" s="370"/>
      <c r="B11" s="372" t="s">
        <v>290</v>
      </c>
      <c r="C11" s="372"/>
      <c r="D11" s="19">
        <v>0.83549342714312158</v>
      </c>
      <c r="E11" s="19">
        <v>6.4659916954564771</v>
      </c>
    </row>
    <row r="12" spans="1:5" ht="15.75" customHeight="1">
      <c r="A12" s="374"/>
      <c r="B12" s="372" t="s">
        <v>291</v>
      </c>
      <c r="C12" s="372"/>
      <c r="D12" s="19">
        <v>3.313941408684812</v>
      </c>
      <c r="E12" s="19">
        <v>11.477109586855958</v>
      </c>
    </row>
    <row r="13" spans="1:5">
      <c r="A13" s="367"/>
      <c r="B13" s="367"/>
      <c r="C13" s="367"/>
      <c r="D13" s="367"/>
      <c r="E13" s="367"/>
    </row>
    <row r="14" spans="1:5">
      <c r="A14" s="368" t="s">
        <v>292</v>
      </c>
      <c r="B14" s="368"/>
      <c r="C14" s="149" t="s">
        <v>285</v>
      </c>
      <c r="D14" s="150">
        <v>9.4355396331694248</v>
      </c>
      <c r="E14" s="150">
        <v>1.0798204635855724</v>
      </c>
    </row>
    <row r="15" spans="1:5">
      <c r="A15" s="369"/>
      <c r="B15" s="372" t="s">
        <v>130</v>
      </c>
      <c r="C15" s="372"/>
      <c r="D15" s="19">
        <v>3.3797729618163053</v>
      </c>
      <c r="E15" s="19">
        <v>14.397841550159432</v>
      </c>
    </row>
    <row r="16" spans="1:5">
      <c r="A16" s="370"/>
      <c r="B16" s="372" t="s">
        <v>293</v>
      </c>
      <c r="C16" s="372"/>
      <c r="D16" s="19">
        <v>0.95145248830603957</v>
      </c>
      <c r="E16" s="19">
        <v>5.9156642202631691</v>
      </c>
    </row>
    <row r="17" spans="1:5">
      <c r="A17" s="370"/>
      <c r="B17" s="372" t="s">
        <v>294</v>
      </c>
      <c r="C17" s="372"/>
      <c r="D17" s="19">
        <v>0.80453561343644742</v>
      </c>
      <c r="E17" s="19">
        <v>3.1342763402997269</v>
      </c>
    </row>
    <row r="18" spans="1:5">
      <c r="A18" s="374"/>
      <c r="B18" s="375" t="s">
        <v>133</v>
      </c>
      <c r="C18" s="375"/>
      <c r="D18" s="19">
        <v>0.94312053346085389</v>
      </c>
      <c r="E18" s="19">
        <v>3.2441621608858875</v>
      </c>
    </row>
    <row r="19" spans="1:5" ht="15.75" customHeight="1">
      <c r="A19" s="367" t="s">
        <v>295</v>
      </c>
      <c r="B19" s="367"/>
      <c r="C19" s="367"/>
      <c r="D19" s="367"/>
      <c r="E19" s="367"/>
    </row>
    <row r="20" spans="1:5">
      <c r="A20" s="368" t="s">
        <v>220</v>
      </c>
      <c r="B20" s="368"/>
      <c r="C20" s="149" t="s">
        <v>285</v>
      </c>
      <c r="D20" s="150">
        <v>11.139834581720148</v>
      </c>
      <c r="E20" s="150">
        <v>11.836586206148857</v>
      </c>
    </row>
    <row r="21" spans="1:5">
      <c r="A21" s="369"/>
      <c r="B21" s="372" t="s">
        <v>222</v>
      </c>
      <c r="C21" s="372"/>
      <c r="D21" s="19">
        <v>0.77761171399484474</v>
      </c>
      <c r="E21" s="19">
        <v>4.1860890627586622</v>
      </c>
    </row>
    <row r="22" spans="1:5">
      <c r="A22" s="370"/>
      <c r="B22" s="372" t="s">
        <v>221</v>
      </c>
      <c r="C22" s="372"/>
      <c r="D22" s="19">
        <v>1.0594267358537188</v>
      </c>
      <c r="E22" s="19">
        <v>4.4169363874019671</v>
      </c>
    </row>
    <row r="23" spans="1:5">
      <c r="A23" s="370"/>
      <c r="B23" s="372" t="s">
        <v>223</v>
      </c>
      <c r="C23" s="372"/>
      <c r="D23" s="19">
        <v>1.2587412587412588</v>
      </c>
      <c r="E23" s="19">
        <v>5.7958722080859486</v>
      </c>
    </row>
    <row r="24" spans="1:5">
      <c r="A24" s="370"/>
      <c r="B24" s="372" t="s">
        <v>224</v>
      </c>
      <c r="C24" s="372"/>
      <c r="D24" s="19">
        <v>0.50119851819568528</v>
      </c>
      <c r="E24" s="19">
        <v>5.0350262697022767</v>
      </c>
    </row>
    <row r="25" spans="1:5">
      <c r="A25" s="371"/>
      <c r="B25" s="373" t="s">
        <v>225</v>
      </c>
      <c r="C25" s="373"/>
      <c r="D25" s="151">
        <v>0.6097560975609756</v>
      </c>
      <c r="E25" s="151">
        <v>8.5889570552147241</v>
      </c>
    </row>
    <row r="26" spans="1:5" ht="15.75" customHeight="1"/>
  </sheetData>
  <mergeCells count="27">
    <mergeCell ref="A1:E1"/>
    <mergeCell ref="A3:C3"/>
    <mergeCell ref="A4:B4"/>
    <mergeCell ref="A5:A6"/>
    <mergeCell ref="B5:C5"/>
    <mergeCell ref="B6:C6"/>
    <mergeCell ref="A8:B8"/>
    <mergeCell ref="A9:A12"/>
    <mergeCell ref="B9:C9"/>
    <mergeCell ref="B10:C10"/>
    <mergeCell ref="B11:C11"/>
    <mergeCell ref="B12:C12"/>
    <mergeCell ref="A13:E13"/>
    <mergeCell ref="A14:B14"/>
    <mergeCell ref="A15:A18"/>
    <mergeCell ref="B15:C15"/>
    <mergeCell ref="B16:C16"/>
    <mergeCell ref="B17:C17"/>
    <mergeCell ref="B18:C18"/>
    <mergeCell ref="A19:E19"/>
    <mergeCell ref="A20:B20"/>
    <mergeCell ref="A21:A25"/>
    <mergeCell ref="B21:C21"/>
    <mergeCell ref="B22:C22"/>
    <mergeCell ref="B23:C23"/>
    <mergeCell ref="B24:C24"/>
    <mergeCell ref="B25:C25"/>
  </mergeCells>
  <printOptions gridLines="1"/>
  <pageMargins left="0.7" right="0.7" top="0.75" bottom="0.75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H17"/>
  <sheetViews>
    <sheetView workbookViewId="0">
      <selection activeCell="A10" sqref="A10"/>
    </sheetView>
  </sheetViews>
  <sheetFormatPr defaultColWidth="8.85546875" defaultRowHeight="15"/>
  <cols>
    <col min="1" max="1" width="20.140625" customWidth="1"/>
    <col min="2" max="2" width="11.42578125" bestFit="1" customWidth="1"/>
    <col min="3" max="3" width="16.140625" customWidth="1"/>
    <col min="4" max="4" width="14.42578125" customWidth="1"/>
  </cols>
  <sheetData>
    <row r="1" spans="1:8" ht="34.5" customHeight="1">
      <c r="A1" s="316" t="s">
        <v>296</v>
      </c>
      <c r="B1" s="316"/>
      <c r="C1" s="316"/>
      <c r="D1" s="316"/>
    </row>
    <row r="3" spans="1:8" ht="48" customHeight="1">
      <c r="A3" s="318" t="s">
        <v>297</v>
      </c>
      <c r="B3" s="324" t="s">
        <v>298</v>
      </c>
      <c r="C3" s="324"/>
      <c r="D3" s="364" t="s">
        <v>65</v>
      </c>
    </row>
    <row r="4" spans="1:8">
      <c r="A4" s="319"/>
      <c r="B4" s="62" t="s">
        <v>299</v>
      </c>
      <c r="C4" s="62" t="s">
        <v>300</v>
      </c>
      <c r="D4" s="365"/>
      <c r="G4" s="115"/>
      <c r="H4" s="115"/>
    </row>
    <row r="5" spans="1:8">
      <c r="A5" s="17" t="s">
        <v>278</v>
      </c>
      <c r="B5" s="19">
        <v>0.7741056047621877</v>
      </c>
      <c r="C5" s="19">
        <v>0.9633526850507983</v>
      </c>
      <c r="D5" s="19">
        <v>0.80192440522384267</v>
      </c>
      <c r="G5" s="115"/>
      <c r="H5" s="115"/>
    </row>
    <row r="6" spans="1:8">
      <c r="A6" s="17" t="s">
        <v>279</v>
      </c>
      <c r="B6" s="19">
        <v>9.8792257693377898</v>
      </c>
      <c r="C6" s="19">
        <v>8.5794629898403496</v>
      </c>
      <c r="D6" s="19">
        <v>9.6881642144901097</v>
      </c>
      <c r="G6" s="115"/>
      <c r="H6" s="115"/>
    </row>
    <row r="7" spans="1:8">
      <c r="A7" s="17" t="s">
        <v>280</v>
      </c>
      <c r="B7" s="19">
        <v>89.346668625900023</v>
      </c>
      <c r="C7" s="19">
        <v>90.457184325108855</v>
      </c>
      <c r="D7" s="19">
        <v>89.509911380286042</v>
      </c>
      <c r="G7" s="115"/>
      <c r="H7" s="115"/>
    </row>
    <row r="8" spans="1:8">
      <c r="A8" s="152" t="s">
        <v>33</v>
      </c>
      <c r="B8" s="23">
        <v>100</v>
      </c>
      <c r="C8" s="23">
        <v>100</v>
      </c>
      <c r="D8" s="23">
        <v>100</v>
      </c>
      <c r="G8" s="115"/>
      <c r="H8" s="115"/>
    </row>
    <row r="14" spans="1:8">
      <c r="C14" s="111"/>
      <c r="D14" s="111"/>
      <c r="E14" s="111"/>
      <c r="F14" s="111"/>
    </row>
    <row r="15" spans="1:8">
      <c r="C15" s="111"/>
      <c r="D15" s="111"/>
      <c r="E15" s="111"/>
      <c r="F15" s="111"/>
    </row>
    <row r="16" spans="1:8">
      <c r="C16" s="111"/>
      <c r="D16" s="111"/>
      <c r="E16" s="111"/>
      <c r="F16" s="111"/>
    </row>
    <row r="17" spans="3:6">
      <c r="C17" s="111"/>
      <c r="D17" s="111"/>
      <c r="E17" s="111"/>
      <c r="F17" s="111"/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M27"/>
  <sheetViews>
    <sheetView workbookViewId="0">
      <selection activeCell="A28" sqref="A28"/>
    </sheetView>
  </sheetViews>
  <sheetFormatPr defaultColWidth="8.85546875" defaultRowHeight="15"/>
  <cols>
    <col min="1" max="1" width="21.140625" customWidth="1"/>
    <col min="2" max="2" width="9.28515625" bestFit="1" customWidth="1"/>
    <col min="3" max="5" width="9.42578125" bestFit="1" customWidth="1"/>
    <col min="6" max="6" width="10.42578125" bestFit="1" customWidth="1"/>
    <col min="7" max="7" width="13" customWidth="1"/>
  </cols>
  <sheetData>
    <row r="1" spans="1:13" ht="32.25" customHeight="1">
      <c r="A1" s="316" t="s">
        <v>301</v>
      </c>
      <c r="B1" s="316"/>
      <c r="C1" s="316"/>
      <c r="D1" s="316"/>
      <c r="E1" s="316"/>
      <c r="F1" s="316"/>
      <c r="G1" s="316"/>
    </row>
    <row r="3" spans="1:13" ht="35.25" customHeight="1">
      <c r="A3" s="321" t="s">
        <v>7</v>
      </c>
      <c r="B3" s="321" t="s">
        <v>302</v>
      </c>
      <c r="C3" s="343" t="s">
        <v>303</v>
      </c>
      <c r="D3" s="343"/>
      <c r="E3" s="343"/>
      <c r="F3" s="343"/>
      <c r="G3" s="321" t="s">
        <v>304</v>
      </c>
    </row>
    <row r="4" spans="1:13">
      <c r="A4" s="323"/>
      <c r="B4" s="323"/>
      <c r="C4" s="153" t="s">
        <v>305</v>
      </c>
      <c r="D4" s="153" t="s">
        <v>306</v>
      </c>
      <c r="E4" s="51" t="s">
        <v>307</v>
      </c>
      <c r="F4" s="51" t="s">
        <v>33</v>
      </c>
      <c r="G4" s="323"/>
    </row>
    <row r="5" spans="1:13">
      <c r="A5" s="17" t="s">
        <v>12</v>
      </c>
      <c r="B5" s="19">
        <v>4.0111005275498242</v>
      </c>
      <c r="C5" s="19">
        <v>49.179366940211025</v>
      </c>
      <c r="D5" s="19">
        <v>37.851699882766702</v>
      </c>
      <c r="E5" s="19">
        <v>12.620896834701057</v>
      </c>
      <c r="F5" s="19">
        <v>100</v>
      </c>
      <c r="G5" s="19">
        <v>0.34803634232121922</v>
      </c>
    </row>
    <row r="6" spans="1:13">
      <c r="A6" s="17" t="s">
        <v>13</v>
      </c>
      <c r="B6" s="19">
        <v>5.4716049382716045</v>
      </c>
      <c r="C6" s="19">
        <v>18.148148148148149</v>
      </c>
      <c r="D6" s="19">
        <v>49.135802469135804</v>
      </c>
      <c r="E6" s="19">
        <v>32.716049382716051</v>
      </c>
      <c r="F6" s="19">
        <v>100</v>
      </c>
      <c r="G6" s="19">
        <v>0</v>
      </c>
      <c r="J6" s="111"/>
      <c r="K6" s="111"/>
      <c r="L6" s="111"/>
      <c r="M6" s="111"/>
    </row>
    <row r="7" spans="1:13">
      <c r="A7" s="17" t="s">
        <v>14</v>
      </c>
      <c r="B7" s="19">
        <v>5.1773266210007982</v>
      </c>
      <c r="C7" s="19">
        <v>34.252152623036501</v>
      </c>
      <c r="D7" s="19">
        <v>33.699210475640285</v>
      </c>
      <c r="E7" s="19">
        <v>31.109185441941072</v>
      </c>
      <c r="F7" s="19">
        <v>100</v>
      </c>
      <c r="G7" s="19">
        <v>0.93945145938213526</v>
      </c>
      <c r="J7" s="111"/>
      <c r="K7" s="111"/>
      <c r="L7" s="111"/>
      <c r="M7" s="111"/>
    </row>
    <row r="8" spans="1:13">
      <c r="A8" s="17" t="s">
        <v>15</v>
      </c>
      <c r="B8" s="19">
        <v>4.3127635109237259</v>
      </c>
      <c r="C8" s="19">
        <v>34.189344576466077</v>
      </c>
      <c r="D8" s="19">
        <v>52.874664622460713</v>
      </c>
      <c r="E8" s="19">
        <v>11.517822920659256</v>
      </c>
      <c r="F8" s="19">
        <v>100</v>
      </c>
      <c r="G8" s="19">
        <v>1.4181678804139517</v>
      </c>
      <c r="J8" s="111"/>
      <c r="K8" s="111"/>
      <c r="L8" s="111"/>
      <c r="M8" s="111"/>
    </row>
    <row r="9" spans="1:13">
      <c r="A9" s="17" t="s">
        <v>16</v>
      </c>
      <c r="B9" s="19">
        <v>4.0514485514485514</v>
      </c>
      <c r="C9" s="19">
        <v>44.305694305694303</v>
      </c>
      <c r="D9" s="19">
        <v>45.954045954045952</v>
      </c>
      <c r="E9" s="19">
        <v>8.6413586413586412</v>
      </c>
      <c r="F9" s="19">
        <v>100</v>
      </c>
      <c r="G9" s="19">
        <v>1.098901098901099</v>
      </c>
      <c r="J9" s="111"/>
      <c r="K9" s="111"/>
      <c r="L9" s="111"/>
      <c r="M9" s="111"/>
    </row>
    <row r="10" spans="1:13">
      <c r="A10" s="17" t="s">
        <v>17</v>
      </c>
      <c r="B10" s="19">
        <v>4.7133201400517581</v>
      </c>
      <c r="C10" s="19">
        <v>38.404627797229409</v>
      </c>
      <c r="D10" s="19">
        <v>39.034860709392596</v>
      </c>
      <c r="E10" s="19">
        <v>21.775003805754302</v>
      </c>
      <c r="F10" s="19">
        <v>100</v>
      </c>
      <c r="G10" s="19">
        <v>0.78550768762368706</v>
      </c>
      <c r="J10" s="111"/>
      <c r="K10" s="111"/>
      <c r="L10" s="111"/>
      <c r="M10" s="111"/>
    </row>
    <row r="11" spans="1:13">
      <c r="A11" s="17" t="s">
        <v>18</v>
      </c>
      <c r="B11" s="19">
        <v>5.2353015712113535</v>
      </c>
      <c r="C11" s="19">
        <v>21.958945767866194</v>
      </c>
      <c r="D11" s="19">
        <v>52.166751140395341</v>
      </c>
      <c r="E11" s="19">
        <v>25.785605676634564</v>
      </c>
      <c r="F11" s="19">
        <v>100</v>
      </c>
      <c r="G11" s="19">
        <v>8.8697415103902694E-2</v>
      </c>
      <c r="J11" s="111"/>
      <c r="K11" s="111"/>
      <c r="L11" s="111"/>
      <c r="M11" s="111"/>
    </row>
    <row r="12" spans="1:13">
      <c r="A12" s="17" t="s">
        <v>19</v>
      </c>
      <c r="B12" s="19">
        <v>5.3162985074626867</v>
      </c>
      <c r="C12" s="19">
        <v>22.411940298507464</v>
      </c>
      <c r="D12" s="19">
        <v>31.331343283582093</v>
      </c>
      <c r="E12" s="19">
        <v>37.432835820895519</v>
      </c>
      <c r="F12" s="19">
        <v>100</v>
      </c>
      <c r="G12" s="19">
        <v>8.8238805970149254</v>
      </c>
      <c r="J12" s="111"/>
      <c r="K12" s="111"/>
      <c r="L12" s="111"/>
      <c r="M12" s="111"/>
    </row>
    <row r="13" spans="1:13">
      <c r="A13" s="17" t="s">
        <v>20</v>
      </c>
      <c r="B13" s="19">
        <v>4.7778170484850433</v>
      </c>
      <c r="C13" s="19">
        <v>37.740577707804519</v>
      </c>
      <c r="D13" s="19">
        <v>39.01937473893905</v>
      </c>
      <c r="E13" s="19">
        <v>22.719532178774539</v>
      </c>
      <c r="F13" s="19">
        <v>100</v>
      </c>
      <c r="G13" s="19">
        <v>0.52051537448189444</v>
      </c>
      <c r="J13" s="111"/>
      <c r="K13" s="111"/>
      <c r="L13" s="111"/>
      <c r="M13" s="111"/>
    </row>
    <row r="14" spans="1:13">
      <c r="A14" s="17" t="s">
        <v>21</v>
      </c>
      <c r="B14" s="19">
        <v>5.1984254634724456</v>
      </c>
      <c r="C14" s="19">
        <v>33.116058579531028</v>
      </c>
      <c r="D14" s="19">
        <v>35.693727249640226</v>
      </c>
      <c r="E14" s="19">
        <v>30.398713281977479</v>
      </c>
      <c r="F14" s="19">
        <v>100</v>
      </c>
      <c r="G14" s="19">
        <v>0.79150088885126557</v>
      </c>
      <c r="J14" s="111"/>
      <c r="K14" s="111"/>
      <c r="L14" s="111"/>
      <c r="M14" s="111"/>
    </row>
    <row r="15" spans="1:13">
      <c r="A15" s="17" t="s">
        <v>22</v>
      </c>
      <c r="B15" s="19">
        <v>6.2385305851063828</v>
      </c>
      <c r="C15" s="19">
        <v>7.2140957446808516</v>
      </c>
      <c r="D15" s="19">
        <v>46.658909574468083</v>
      </c>
      <c r="E15" s="19">
        <v>45.329122340425535</v>
      </c>
      <c r="F15" s="19">
        <v>100</v>
      </c>
      <c r="G15" s="19">
        <v>0.7978723404255319</v>
      </c>
      <c r="J15" s="111"/>
      <c r="K15" s="111"/>
      <c r="L15" s="111"/>
      <c r="M15" s="111"/>
    </row>
    <row r="16" spans="1:13">
      <c r="A16" s="17" t="s">
        <v>23</v>
      </c>
      <c r="B16" s="19">
        <v>5.3749732848899336</v>
      </c>
      <c r="C16" s="19">
        <v>22.130797178884375</v>
      </c>
      <c r="D16" s="19">
        <v>46.110279974353496</v>
      </c>
      <c r="E16" s="19">
        <v>31.299422953622567</v>
      </c>
      <c r="F16" s="19">
        <v>100</v>
      </c>
      <c r="G16" s="19">
        <v>0.45949989313955975</v>
      </c>
      <c r="J16" s="111"/>
      <c r="K16" s="111"/>
      <c r="L16" s="111"/>
      <c r="M16" s="111"/>
    </row>
    <row r="17" spans="1:13">
      <c r="A17" s="17" t="s">
        <v>24</v>
      </c>
      <c r="B17" s="19">
        <v>2.4298739189330001</v>
      </c>
      <c r="C17" s="19">
        <v>12.605501719287277</v>
      </c>
      <c r="D17" s="19">
        <v>25.630405335000521</v>
      </c>
      <c r="E17" s="19">
        <v>10.766385328748568</v>
      </c>
      <c r="F17" s="19">
        <v>100</v>
      </c>
      <c r="G17" s="19">
        <v>50.997707616963638</v>
      </c>
      <c r="J17" s="111"/>
      <c r="K17" s="111"/>
      <c r="L17" s="111"/>
      <c r="M17" s="111"/>
    </row>
    <row r="18" spans="1:13">
      <c r="A18" s="17" t="s">
        <v>25</v>
      </c>
      <c r="B18" s="19">
        <v>6.4337524177949712</v>
      </c>
      <c r="C18" s="19">
        <v>3.3123791102514502</v>
      </c>
      <c r="D18" s="19">
        <v>45.490812379110253</v>
      </c>
      <c r="E18" s="19">
        <v>50.253868471953581</v>
      </c>
      <c r="F18" s="19">
        <v>100</v>
      </c>
      <c r="G18" s="19">
        <v>0.94294003868471954</v>
      </c>
      <c r="J18" s="111"/>
      <c r="K18" s="111"/>
      <c r="L18" s="111"/>
      <c r="M18" s="111"/>
    </row>
    <row r="19" spans="1:13">
      <c r="A19" s="17" t="s">
        <v>26</v>
      </c>
      <c r="B19" s="19">
        <v>6.2015550239234454</v>
      </c>
      <c r="C19" s="19">
        <v>5.5023923444976077</v>
      </c>
      <c r="D19" s="19">
        <v>47.547846889952154</v>
      </c>
      <c r="E19" s="19">
        <v>45.813397129186598</v>
      </c>
      <c r="F19" s="19">
        <v>100</v>
      </c>
      <c r="G19" s="19">
        <v>1.1363636363636365</v>
      </c>
      <c r="J19" s="111"/>
      <c r="K19" s="111"/>
      <c r="L19" s="111"/>
      <c r="M19" s="111"/>
    </row>
    <row r="20" spans="1:13">
      <c r="A20" s="17" t="s">
        <v>27</v>
      </c>
      <c r="B20" s="19">
        <v>6.705997907458416</v>
      </c>
      <c r="C20" s="19">
        <v>5.8505754489355795</v>
      </c>
      <c r="D20" s="19">
        <v>27.30980291674674</v>
      </c>
      <c r="E20" s="19">
        <v>62.818952448060131</v>
      </c>
      <c r="F20" s="19">
        <v>100</v>
      </c>
      <c r="G20" s="19">
        <v>4.0206691862575532</v>
      </c>
      <c r="J20" s="111"/>
      <c r="K20" s="111"/>
      <c r="L20" s="111"/>
      <c r="M20" s="111"/>
    </row>
    <row r="21" spans="1:13">
      <c r="A21" s="17" t="s">
        <v>28</v>
      </c>
      <c r="B21" s="19">
        <v>6.4283016812520426</v>
      </c>
      <c r="C21" s="19">
        <v>3.5731144921747338</v>
      </c>
      <c r="D21" s="19">
        <v>46.973383202004435</v>
      </c>
      <c r="E21" s="19">
        <v>49.152111550891462</v>
      </c>
      <c r="F21" s="19">
        <v>100</v>
      </c>
      <c r="G21" s="19">
        <v>0.30139075492937289</v>
      </c>
      <c r="J21" s="111"/>
      <c r="K21" s="111"/>
      <c r="L21" s="111"/>
      <c r="M21" s="111"/>
    </row>
    <row r="22" spans="1:13">
      <c r="A22" s="17" t="s">
        <v>29</v>
      </c>
      <c r="B22" s="19">
        <v>7.0985878661087867</v>
      </c>
      <c r="C22" s="19">
        <v>2.3274058577405854</v>
      </c>
      <c r="D22" s="19">
        <v>29.314853556485353</v>
      </c>
      <c r="E22" s="19">
        <v>67.54707112970712</v>
      </c>
      <c r="F22" s="19">
        <v>100</v>
      </c>
      <c r="G22" s="19">
        <v>0.81066945606694563</v>
      </c>
      <c r="J22" s="111"/>
      <c r="K22" s="111"/>
      <c r="L22" s="111"/>
      <c r="M22" s="111"/>
    </row>
    <row r="23" spans="1:13">
      <c r="A23" s="17" t="s">
        <v>30</v>
      </c>
      <c r="B23" s="19">
        <v>7.1978065330598078</v>
      </c>
      <c r="C23" s="19">
        <v>3.5426858134764085</v>
      </c>
      <c r="D23" s="19">
        <v>29.296196938614489</v>
      </c>
      <c r="E23" s="19">
        <v>66.742938298879594</v>
      </c>
      <c r="F23" s="19">
        <v>100</v>
      </c>
      <c r="G23" s="19">
        <v>0.41817894902950925</v>
      </c>
      <c r="J23" s="111"/>
      <c r="K23" s="111"/>
      <c r="L23" s="111"/>
      <c r="M23" s="111"/>
    </row>
    <row r="24" spans="1:13">
      <c r="A24" s="17" t="s">
        <v>31</v>
      </c>
      <c r="B24" s="19">
        <v>6.0136147396640993</v>
      </c>
      <c r="C24" s="19">
        <v>10.713065419086918</v>
      </c>
      <c r="D24" s="19">
        <v>39.950587431334924</v>
      </c>
      <c r="E24" s="19">
        <v>44.429258548637215</v>
      </c>
      <c r="F24" s="19">
        <v>100</v>
      </c>
      <c r="G24" s="19">
        <v>4.9070886009409413</v>
      </c>
      <c r="J24" s="111"/>
      <c r="K24" s="111"/>
      <c r="L24" s="111"/>
      <c r="M24" s="111"/>
    </row>
    <row r="25" spans="1:13">
      <c r="A25" s="17" t="s">
        <v>32</v>
      </c>
      <c r="B25" s="19">
        <v>7.3991351098644227</v>
      </c>
      <c r="C25" s="19">
        <v>4.7335203366058902</v>
      </c>
      <c r="D25" s="19">
        <v>20.418419822346891</v>
      </c>
      <c r="E25" s="19">
        <v>74.474053295932677</v>
      </c>
      <c r="F25" s="19">
        <v>100</v>
      </c>
      <c r="G25" s="19">
        <v>0.37400654511453951</v>
      </c>
      <c r="J25" s="111"/>
      <c r="K25" s="111"/>
      <c r="L25" s="111"/>
      <c r="M25" s="111"/>
    </row>
    <row r="26" spans="1:13">
      <c r="A26" s="21" t="s">
        <v>33</v>
      </c>
      <c r="B26" s="23">
        <v>5.270147204086058</v>
      </c>
      <c r="C26" s="23">
        <v>22.713759124966874</v>
      </c>
      <c r="D26" s="23">
        <v>35.896113908497362</v>
      </c>
      <c r="E26" s="23">
        <v>35.135037463560366</v>
      </c>
      <c r="F26" s="23">
        <v>100</v>
      </c>
      <c r="G26" s="23">
        <v>6.2550895029754017</v>
      </c>
      <c r="J26" s="111"/>
      <c r="K26" s="111"/>
      <c r="L26" s="111"/>
      <c r="M26" s="111"/>
    </row>
    <row r="27" spans="1:13">
      <c r="J27" s="111"/>
      <c r="K27" s="111"/>
      <c r="L27" s="111"/>
      <c r="M27" s="111"/>
    </row>
  </sheetData>
  <mergeCells count="5">
    <mergeCell ref="A1:G1"/>
    <mergeCell ref="A3:A4"/>
    <mergeCell ref="B3:B4"/>
    <mergeCell ref="G3:G4"/>
    <mergeCell ref="C3:F3"/>
  </mergeCells>
  <printOptions gridLines="1"/>
  <pageMargins left="0.7" right="0.7" top="0.75" bottom="0.75" header="0.5" footer="0.5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E18"/>
  <sheetViews>
    <sheetView workbookViewId="0">
      <selection activeCell="A10" sqref="A10"/>
    </sheetView>
  </sheetViews>
  <sheetFormatPr defaultColWidth="8.85546875" defaultRowHeight="15"/>
  <cols>
    <col min="1" max="1" width="23.42578125" customWidth="1"/>
    <col min="3" max="3" width="9.42578125" bestFit="1" customWidth="1"/>
  </cols>
  <sheetData>
    <row r="1" spans="1:5" ht="28.5" customHeight="1">
      <c r="A1" s="316" t="s">
        <v>308</v>
      </c>
      <c r="B1" s="316"/>
      <c r="C1" s="316"/>
      <c r="D1" s="316"/>
    </row>
    <row r="3" spans="1:5">
      <c r="A3" s="364" t="s">
        <v>298</v>
      </c>
      <c r="B3" s="324" t="s">
        <v>309</v>
      </c>
      <c r="C3" s="324"/>
      <c r="D3" s="324"/>
    </row>
    <row r="4" spans="1:5">
      <c r="A4" s="365"/>
      <c r="B4" s="52">
        <v>2017</v>
      </c>
      <c r="C4" s="52">
        <v>2018</v>
      </c>
      <c r="D4" s="52">
        <v>2019</v>
      </c>
    </row>
    <row r="5" spans="1:5">
      <c r="A5" s="17" t="s">
        <v>310</v>
      </c>
      <c r="B5" s="66">
        <v>5.5249305796843533</v>
      </c>
      <c r="C5" s="66">
        <v>5.6115227427305721</v>
      </c>
      <c r="D5" s="66">
        <v>5.6595669016320569</v>
      </c>
      <c r="E5" s="111"/>
    </row>
    <row r="6" spans="1:5">
      <c r="A6" s="17" t="s">
        <v>311</v>
      </c>
      <c r="B6" s="66">
        <v>5.5323289919414229</v>
      </c>
      <c r="C6" s="66">
        <v>5.5738315152480293</v>
      </c>
      <c r="D6" s="66">
        <v>5.6502169098131096</v>
      </c>
      <c r="E6" s="111"/>
    </row>
    <row r="7" spans="1:5">
      <c r="A7" s="17" t="s">
        <v>281</v>
      </c>
      <c r="B7" s="66">
        <v>4.8048705302096177</v>
      </c>
      <c r="C7" s="66">
        <v>4.1637426900584797</v>
      </c>
      <c r="D7" s="66">
        <v>4.9336063475812644</v>
      </c>
      <c r="E7" s="111"/>
    </row>
    <row r="8" spans="1:5">
      <c r="A8" s="21" t="s">
        <v>33</v>
      </c>
      <c r="B8" s="110">
        <v>5.5200284603260092</v>
      </c>
      <c r="C8" s="110">
        <v>4.9354144785377594</v>
      </c>
      <c r="D8" s="110">
        <v>5.6218074252260308</v>
      </c>
      <c r="E8" s="111"/>
    </row>
    <row r="13" spans="1:5">
      <c r="E13" s="154"/>
    </row>
    <row r="14" spans="1:5">
      <c r="E14" s="154"/>
    </row>
    <row r="15" spans="1:5">
      <c r="C15" s="111"/>
      <c r="D15" s="111"/>
      <c r="E15" s="154"/>
    </row>
    <row r="16" spans="1:5">
      <c r="C16" s="111"/>
      <c r="D16" s="111"/>
      <c r="E16" s="154"/>
    </row>
    <row r="17" spans="3:5">
      <c r="C17" s="111"/>
      <c r="D17" s="111"/>
      <c r="E17" s="111"/>
    </row>
    <row r="18" spans="3:5">
      <c r="C18" s="111"/>
      <c r="D18" s="111"/>
      <c r="E18" s="111"/>
    </row>
  </sheetData>
  <mergeCells count="3">
    <mergeCell ref="A1:D1"/>
    <mergeCell ref="A3:A4"/>
    <mergeCell ref="B3:D3"/>
  </mergeCells>
  <printOptions gridLines="1"/>
  <pageMargins left="0.7" right="0.7" top="0.75" bottom="0.75" header="0.5" footer="0.5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W27"/>
  <sheetViews>
    <sheetView workbookViewId="0">
      <selection activeCell="A29" sqref="A29"/>
    </sheetView>
  </sheetViews>
  <sheetFormatPr defaultColWidth="8.85546875" defaultRowHeight="15"/>
  <cols>
    <col min="1" max="1" width="20.85546875" customWidth="1"/>
    <col min="6" max="6" width="13.7109375" bestFit="1" customWidth="1"/>
    <col min="7" max="7" width="14.28515625" bestFit="1" customWidth="1"/>
    <col min="8" max="8" width="20.42578125" bestFit="1" customWidth="1"/>
  </cols>
  <sheetData>
    <row r="1" spans="1:23" ht="32.25" customHeight="1">
      <c r="A1" s="316" t="s">
        <v>312</v>
      </c>
      <c r="B1" s="316"/>
      <c r="C1" s="316"/>
      <c r="D1" s="316"/>
    </row>
    <row r="3" spans="1:23" ht="16.5" customHeight="1">
      <c r="A3" s="318" t="s">
        <v>7</v>
      </c>
      <c r="B3" s="332" t="s">
        <v>313</v>
      </c>
      <c r="C3" s="332"/>
      <c r="D3" s="332"/>
    </row>
    <row r="4" spans="1:23" ht="15.75" customHeight="1">
      <c r="A4" s="317"/>
      <c r="B4" s="344">
        <v>2019</v>
      </c>
      <c r="C4" s="344">
        <v>2018</v>
      </c>
      <c r="D4" s="89">
        <v>2017</v>
      </c>
      <c r="W4" s="111"/>
    </row>
    <row r="5" spans="1:23">
      <c r="A5" s="319"/>
      <c r="B5" s="347"/>
      <c r="C5" s="347"/>
      <c r="D5" s="51"/>
      <c r="W5" s="111"/>
    </row>
    <row r="6" spans="1:23">
      <c r="A6" s="17" t="s">
        <v>12</v>
      </c>
      <c r="B6" s="19">
        <v>4.025109370979008</v>
      </c>
      <c r="C6" s="19">
        <v>3.9706416788399186</v>
      </c>
      <c r="D6" s="19">
        <v>3.8481021253480003</v>
      </c>
      <c r="W6" s="111"/>
    </row>
    <row r="7" spans="1:23">
      <c r="A7" s="17" t="s">
        <v>13</v>
      </c>
      <c r="B7" s="19">
        <v>5.4716049382716045</v>
      </c>
      <c r="C7" s="19">
        <v>5.1871412169919635</v>
      </c>
      <c r="D7" s="19">
        <v>5.3454133635334085</v>
      </c>
      <c r="W7" s="111"/>
    </row>
    <row r="8" spans="1:23">
      <c r="A8" s="17" t="s">
        <v>14</v>
      </c>
      <c r="B8" s="19">
        <v>5.226426359710632</v>
      </c>
      <c r="C8" s="19">
        <v>5.0938170547564177</v>
      </c>
      <c r="D8" s="19">
        <v>5.0782337688878671</v>
      </c>
      <c r="W8" s="111"/>
    </row>
    <row r="9" spans="1:23">
      <c r="A9" s="17" t="s">
        <v>15</v>
      </c>
      <c r="B9" s="19">
        <v>4.3748055987558319</v>
      </c>
      <c r="C9" s="19">
        <v>4.233928900349972</v>
      </c>
      <c r="D9" s="19">
        <v>4.4103518897784397</v>
      </c>
      <c r="W9" s="111"/>
    </row>
    <row r="10" spans="1:23">
      <c r="A10" s="17" t="s">
        <v>16</v>
      </c>
      <c r="B10" s="19">
        <v>4.0964646464646464</v>
      </c>
      <c r="C10" s="19">
        <v>4.0752068187515667</v>
      </c>
      <c r="D10" s="19">
        <v>4.1613854089904203</v>
      </c>
      <c r="W10" s="111"/>
    </row>
    <row r="11" spans="1:23">
      <c r="A11" s="17" t="s">
        <v>17</v>
      </c>
      <c r="B11" s="19">
        <v>4.7506367569889836</v>
      </c>
      <c r="C11" s="19">
        <v>4.6244232276038186</v>
      </c>
      <c r="D11" s="19">
        <v>4.6485305241924184</v>
      </c>
      <c r="W11" s="111"/>
    </row>
    <row r="12" spans="1:23">
      <c r="A12" s="17" t="s">
        <v>18</v>
      </c>
      <c r="B12" s="19">
        <v>5.2399492707672799</v>
      </c>
      <c r="C12" s="19">
        <v>5.2801522967329895</v>
      </c>
      <c r="D12" s="19">
        <v>5.22671332046332</v>
      </c>
      <c r="W12" s="111"/>
    </row>
    <row r="13" spans="1:23">
      <c r="A13" s="17" t="s">
        <v>19</v>
      </c>
      <c r="B13" s="19">
        <v>5.8308014667365109</v>
      </c>
      <c r="C13" s="19">
        <v>6.0359852839733268</v>
      </c>
      <c r="D13" s="19">
        <v>6.3567949907235626</v>
      </c>
      <c r="W13" s="111"/>
    </row>
    <row r="14" spans="1:23">
      <c r="A14" s="17" t="s">
        <v>20</v>
      </c>
      <c r="B14" s="19">
        <v>4.8028164464972063</v>
      </c>
      <c r="C14" s="19">
        <v>4.7663433020266934</v>
      </c>
      <c r="D14" s="19">
        <v>4.8326003298515667</v>
      </c>
      <c r="W14" s="111"/>
    </row>
    <row r="15" spans="1:23">
      <c r="A15" s="17" t="s">
        <v>21</v>
      </c>
      <c r="B15" s="19">
        <v>5.2398993131106275</v>
      </c>
      <c r="C15" s="19">
        <v>5.138102295029439</v>
      </c>
      <c r="D15" s="19">
        <v>5.1469167050161069</v>
      </c>
      <c r="W15" s="111"/>
    </row>
    <row r="16" spans="1:23">
      <c r="A16" s="17" t="s">
        <v>22</v>
      </c>
      <c r="B16" s="19">
        <v>6.2887064343163539</v>
      </c>
      <c r="C16" s="19">
        <v>6.2638774501729531</v>
      </c>
      <c r="D16" s="19">
        <v>6.2956878850102669</v>
      </c>
    </row>
    <row r="17" spans="1:23">
      <c r="A17" s="17" t="s">
        <v>23</v>
      </c>
      <c r="B17" s="19">
        <v>5.3997852925389154</v>
      </c>
      <c r="C17" s="19">
        <v>5.3325259864769405</v>
      </c>
      <c r="D17" s="19">
        <v>5.2218912166058047</v>
      </c>
      <c r="W17" s="111"/>
    </row>
    <row r="18" spans="1:23">
      <c r="A18" s="17" t="s">
        <v>24</v>
      </c>
      <c r="B18" s="19">
        <v>4.9586943809473176</v>
      </c>
      <c r="C18" s="19"/>
      <c r="D18" s="19"/>
      <c r="W18" s="111"/>
    </row>
    <row r="19" spans="1:23">
      <c r="A19" s="17" t="s">
        <v>25</v>
      </c>
      <c r="B19" s="19">
        <v>6.4949963387844765</v>
      </c>
      <c r="C19" s="19">
        <v>6.4299965600275195</v>
      </c>
      <c r="D19" s="19">
        <v>6.4821038847664774</v>
      </c>
      <c r="W19" s="111"/>
    </row>
    <row r="20" spans="1:23">
      <c r="A20" s="17" t="s">
        <v>26</v>
      </c>
      <c r="B20" s="19">
        <v>6.2728372655777376</v>
      </c>
      <c r="C20" s="19">
        <v>6.2573616018845701</v>
      </c>
      <c r="D20" s="19">
        <v>6.1447887323943666</v>
      </c>
      <c r="W20" s="111"/>
    </row>
    <row r="21" spans="1:23">
      <c r="A21" s="17" t="s">
        <v>27</v>
      </c>
      <c r="B21" s="19">
        <v>6.9869187986651839</v>
      </c>
      <c r="C21" s="19">
        <v>6.2203823511056564</v>
      </c>
      <c r="D21" s="19">
        <v>6.527658967778728</v>
      </c>
      <c r="W21" s="111"/>
    </row>
    <row r="22" spans="1:23">
      <c r="A22" s="17" t="s">
        <v>28</v>
      </c>
      <c r="B22" s="19">
        <v>6.4477345571095572</v>
      </c>
      <c r="C22" s="19">
        <v>6.379004606379663</v>
      </c>
      <c r="D22" s="19">
        <v>6.3290432006385311</v>
      </c>
      <c r="W22" s="111"/>
    </row>
    <row r="23" spans="1:23">
      <c r="A23" s="17" t="s">
        <v>29</v>
      </c>
      <c r="B23" s="19">
        <v>7.1566042710255733</v>
      </c>
      <c r="C23" s="19">
        <v>7.0140597539543057</v>
      </c>
      <c r="D23" s="19">
        <v>7.0249563264287493</v>
      </c>
      <c r="W23" s="111"/>
    </row>
    <row r="24" spans="1:23">
      <c r="A24" s="17" t="s">
        <v>30</v>
      </c>
      <c r="B24" s="19">
        <v>7.2280326440060216</v>
      </c>
      <c r="C24" s="19">
        <v>6.9591851170686851</v>
      </c>
      <c r="D24" s="19">
        <v>6.9158991932605129</v>
      </c>
      <c r="W24" s="111"/>
    </row>
    <row r="25" spans="1:23">
      <c r="A25" s="17" t="s">
        <v>31</v>
      </c>
      <c r="B25" s="19">
        <v>6.3239358761746818</v>
      </c>
      <c r="C25" s="19">
        <v>5.9815009775906152</v>
      </c>
      <c r="D25" s="19">
        <v>6.1877180054040775</v>
      </c>
      <c r="W25" s="111"/>
    </row>
    <row r="26" spans="1:23">
      <c r="A26" s="17" t="s">
        <v>32</v>
      </c>
      <c r="B26" s="19">
        <v>7.4269122477709999</v>
      </c>
      <c r="C26" s="19">
        <v>7.1851769419096376</v>
      </c>
      <c r="D26" s="19">
        <v>7.1404158945851348</v>
      </c>
    </row>
    <row r="27" spans="1:23">
      <c r="A27" s="155" t="s">
        <v>33</v>
      </c>
      <c r="B27" s="156">
        <v>5.621795547240219</v>
      </c>
      <c r="C27" s="156">
        <v>4.9354144785377594</v>
      </c>
      <c r="D27" s="156">
        <v>5.5200284603260092</v>
      </c>
    </row>
  </sheetData>
  <mergeCells count="5">
    <mergeCell ref="A1:D1"/>
    <mergeCell ref="A3:A5"/>
    <mergeCell ref="B3:D3"/>
    <mergeCell ref="B4:B5"/>
    <mergeCell ref="C4:C5"/>
  </mergeCells>
  <printOptions gridLines="1"/>
  <pageMargins left="0.7" right="0.7" top="0.75" bottom="0.75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N29"/>
  <sheetViews>
    <sheetView workbookViewId="0">
      <selection activeCell="A31" sqref="A31"/>
    </sheetView>
  </sheetViews>
  <sheetFormatPr defaultColWidth="8.85546875" defaultRowHeight="15"/>
  <cols>
    <col min="1" max="1" width="19.42578125" customWidth="1"/>
    <col min="2" max="2" width="10.42578125" bestFit="1" customWidth="1"/>
    <col min="3" max="3" width="13.140625" customWidth="1"/>
    <col min="4" max="4" width="16.140625" customWidth="1"/>
  </cols>
  <sheetData>
    <row r="1" spans="1:14" ht="33.75" customHeight="1">
      <c r="A1" s="316" t="s">
        <v>314</v>
      </c>
      <c r="B1" s="316"/>
      <c r="C1" s="316"/>
      <c r="D1" s="316"/>
      <c r="E1" s="316"/>
    </row>
    <row r="3" spans="1:14">
      <c r="A3" s="318" t="s">
        <v>7</v>
      </c>
      <c r="B3" s="332" t="s">
        <v>313</v>
      </c>
      <c r="C3" s="332"/>
      <c r="D3" s="332"/>
      <c r="E3" s="318" t="s">
        <v>65</v>
      </c>
    </row>
    <row r="4" spans="1:14">
      <c r="A4" s="317"/>
      <c r="B4" s="344" t="s">
        <v>315</v>
      </c>
      <c r="C4" s="344" t="s">
        <v>316</v>
      </c>
      <c r="D4" s="157" t="s">
        <v>317</v>
      </c>
      <c r="E4" s="317"/>
    </row>
    <row r="5" spans="1:14">
      <c r="A5" s="319"/>
      <c r="B5" s="347"/>
      <c r="C5" s="347"/>
      <c r="D5" s="51" t="s">
        <v>318</v>
      </c>
      <c r="E5" s="319"/>
    </row>
    <row r="6" spans="1:14">
      <c r="A6" s="17" t="s">
        <v>12</v>
      </c>
      <c r="B6" s="19">
        <v>2.7549824150058617</v>
      </c>
      <c r="C6" s="19">
        <v>4.7076494724501758</v>
      </c>
      <c r="D6" s="19">
        <v>0.17218640093786636</v>
      </c>
      <c r="E6" s="18">
        <v>27296</v>
      </c>
    </row>
    <row r="7" spans="1:14">
      <c r="A7" s="17" t="s">
        <v>13</v>
      </c>
      <c r="B7" s="19">
        <v>0.86419753086419748</v>
      </c>
      <c r="C7" s="19">
        <v>2.9629629629629632</v>
      </c>
      <c r="D7" s="19">
        <v>0.12345679012345678</v>
      </c>
      <c r="E7" s="18">
        <v>810</v>
      </c>
      <c r="H7" s="111"/>
      <c r="I7" s="111"/>
      <c r="J7" s="111"/>
      <c r="K7" s="111"/>
      <c r="L7" s="111"/>
      <c r="M7" s="111"/>
      <c r="N7" s="111"/>
    </row>
    <row r="8" spans="1:14">
      <c r="A8" s="17" t="s">
        <v>14</v>
      </c>
      <c r="B8" s="19">
        <v>3.1502778847741157</v>
      </c>
      <c r="C8" s="19">
        <v>3.0331792670848463</v>
      </c>
      <c r="D8" s="19">
        <v>0.5612722170252572</v>
      </c>
      <c r="E8" s="18">
        <v>72702</v>
      </c>
      <c r="H8" s="111"/>
      <c r="I8" s="111"/>
      <c r="J8" s="111"/>
      <c r="K8" s="111"/>
      <c r="L8" s="111"/>
      <c r="M8" s="111"/>
      <c r="N8" s="111"/>
    </row>
    <row r="9" spans="1:14">
      <c r="A9" s="17" t="s">
        <v>15</v>
      </c>
      <c r="B9" s="19">
        <v>0.51743963204292831</v>
      </c>
      <c r="C9" s="19">
        <v>0.67075507857416627</v>
      </c>
      <c r="D9" s="19">
        <v>1.5139900344959756</v>
      </c>
      <c r="E9" s="18">
        <v>5218</v>
      </c>
      <c r="H9" s="111"/>
      <c r="I9" s="111"/>
      <c r="J9" s="111"/>
      <c r="K9" s="111"/>
      <c r="L9" s="111"/>
      <c r="M9" s="111"/>
      <c r="N9" s="111"/>
    </row>
    <row r="10" spans="1:14">
      <c r="A10" s="17" t="s">
        <v>16</v>
      </c>
      <c r="B10" s="19">
        <v>3.8461538461538463</v>
      </c>
      <c r="C10" s="19">
        <v>1.5234765234765235</v>
      </c>
      <c r="D10" s="19">
        <v>0.52460654509118165</v>
      </c>
      <c r="E10" s="18">
        <v>4004</v>
      </c>
      <c r="H10" s="111"/>
      <c r="I10" s="111"/>
      <c r="J10" s="111"/>
      <c r="K10" s="111"/>
      <c r="L10" s="111"/>
      <c r="M10" s="111"/>
      <c r="N10" s="111"/>
    </row>
    <row r="11" spans="1:14">
      <c r="A11" s="17" t="s">
        <v>17</v>
      </c>
      <c r="B11" s="19">
        <v>4.2408607563078089</v>
      </c>
      <c r="C11" s="19">
        <v>4.1043964579773187</v>
      </c>
      <c r="D11" s="19">
        <v>8.7730292016543421E-2</v>
      </c>
      <c r="E11" s="18">
        <v>32845</v>
      </c>
      <c r="H11" s="111"/>
      <c r="I11" s="111"/>
      <c r="J11" s="111"/>
      <c r="K11" s="111"/>
      <c r="L11" s="111"/>
      <c r="M11" s="111"/>
      <c r="N11" s="111"/>
    </row>
    <row r="12" spans="1:14">
      <c r="A12" s="17" t="s">
        <v>18</v>
      </c>
      <c r="B12" s="19">
        <v>4.0420679168778513</v>
      </c>
      <c r="C12" s="19">
        <v>4.2194627470856556</v>
      </c>
      <c r="D12" s="19">
        <v>0.53218449062341611</v>
      </c>
      <c r="E12" s="18">
        <v>7892</v>
      </c>
      <c r="H12" s="111"/>
      <c r="I12" s="111"/>
      <c r="J12" s="111"/>
      <c r="K12" s="111"/>
      <c r="L12" s="111"/>
      <c r="M12" s="111"/>
      <c r="N12" s="111"/>
    </row>
    <row r="13" spans="1:14">
      <c r="A13" s="17" t="s">
        <v>19</v>
      </c>
      <c r="B13" s="19">
        <v>1.3591532355063747</v>
      </c>
      <c r="C13" s="85">
        <v>5.3882155286211448</v>
      </c>
      <c r="D13" s="19">
        <v>0.34805568891022565</v>
      </c>
      <c r="E13" s="18">
        <v>8375</v>
      </c>
      <c r="H13" s="111"/>
      <c r="I13" s="111"/>
      <c r="J13" s="111"/>
      <c r="K13" s="111"/>
      <c r="L13" s="111"/>
      <c r="M13" s="111"/>
      <c r="N13" s="111"/>
    </row>
    <row r="14" spans="1:14">
      <c r="A14" s="17" t="s">
        <v>20</v>
      </c>
      <c r="B14" s="19">
        <v>4.2717695950517065</v>
      </c>
      <c r="C14" s="85">
        <v>3.4009661835748792</v>
      </c>
      <c r="D14" s="19">
        <v>0.1676986584107327</v>
      </c>
      <c r="E14" s="18">
        <v>31123</v>
      </c>
      <c r="H14" s="111"/>
      <c r="I14" s="111"/>
      <c r="J14" s="111"/>
      <c r="K14" s="111"/>
      <c r="L14" s="111"/>
      <c r="M14" s="111"/>
      <c r="N14" s="111"/>
    </row>
    <row r="15" spans="1:14">
      <c r="A15" s="17" t="s">
        <v>21</v>
      </c>
      <c r="B15" s="19">
        <v>2.9836135347946371</v>
      </c>
      <c r="C15" s="85">
        <v>1.9631222586551973</v>
      </c>
      <c r="D15" s="19">
        <v>0.4204535802259407</v>
      </c>
      <c r="E15" s="18">
        <v>23626</v>
      </c>
      <c r="H15" s="111"/>
      <c r="I15" s="111"/>
      <c r="J15" s="111"/>
      <c r="K15" s="111"/>
      <c r="L15" s="111"/>
      <c r="M15" s="111"/>
      <c r="N15" s="111"/>
    </row>
    <row r="16" spans="1:14">
      <c r="A16" s="17" t="s">
        <v>22</v>
      </c>
      <c r="B16" s="19">
        <v>0.91498918649143246</v>
      </c>
      <c r="C16" s="85">
        <v>12.412645590682196</v>
      </c>
      <c r="D16" s="19">
        <v>0.94794611674704798</v>
      </c>
      <c r="E16" s="18">
        <v>6016</v>
      </c>
      <c r="H16" s="111"/>
      <c r="I16" s="111"/>
      <c r="J16" s="111"/>
      <c r="K16" s="111"/>
      <c r="L16" s="111"/>
      <c r="M16" s="111"/>
      <c r="N16" s="111"/>
    </row>
    <row r="17" spans="1:14">
      <c r="A17" s="17" t="s">
        <v>23</v>
      </c>
      <c r="B17" s="19">
        <v>3.9752083778585168</v>
      </c>
      <c r="C17" s="85">
        <v>1.9557550496954152</v>
      </c>
      <c r="D17" s="19">
        <v>0.25646505663603336</v>
      </c>
      <c r="E17" s="18">
        <v>9358</v>
      </c>
      <c r="H17" s="111"/>
      <c r="I17" s="111"/>
      <c r="J17" s="111"/>
      <c r="K17" s="111"/>
      <c r="L17" s="111"/>
      <c r="M17" s="111"/>
      <c r="N17" s="111"/>
    </row>
    <row r="18" spans="1:14">
      <c r="A18" s="17" t="s">
        <v>24</v>
      </c>
      <c r="B18" s="19">
        <v>1.1020790995779273</v>
      </c>
      <c r="C18" s="85">
        <v>7.1570006774008652</v>
      </c>
      <c r="D18" s="19"/>
      <c r="E18" s="18">
        <v>38388</v>
      </c>
      <c r="H18" s="111"/>
      <c r="I18" s="111"/>
      <c r="J18" s="111"/>
      <c r="K18" s="111"/>
      <c r="L18" s="111"/>
      <c r="M18" s="111"/>
      <c r="N18" s="111"/>
    </row>
    <row r="19" spans="1:14">
      <c r="A19" s="17" t="s">
        <v>25</v>
      </c>
      <c r="B19" s="19">
        <v>1.0517408123791103</v>
      </c>
      <c r="C19" s="19">
        <v>2.8167311411992264</v>
      </c>
      <c r="D19" s="19">
        <v>6.0444874274661511E-2</v>
      </c>
      <c r="E19" s="18">
        <v>8272</v>
      </c>
      <c r="H19" s="111"/>
      <c r="I19" s="111"/>
      <c r="J19" s="111"/>
      <c r="K19" s="111"/>
      <c r="L19" s="111"/>
      <c r="M19" s="111"/>
      <c r="N19" s="111"/>
    </row>
    <row r="20" spans="1:14">
      <c r="A20" s="17" t="s">
        <v>26</v>
      </c>
      <c r="B20" s="19">
        <v>0.41866028708133973</v>
      </c>
      <c r="C20" s="19">
        <v>4.3062200956937797</v>
      </c>
      <c r="D20" s="19">
        <v>0.11961722488038277</v>
      </c>
      <c r="E20" s="18">
        <v>1672</v>
      </c>
      <c r="H20" s="111"/>
      <c r="I20" s="111"/>
      <c r="J20" s="111"/>
      <c r="K20" s="111"/>
      <c r="L20" s="111"/>
      <c r="M20" s="111"/>
      <c r="N20" s="111"/>
    </row>
    <row r="21" spans="1:14">
      <c r="A21" s="17" t="s">
        <v>27</v>
      </c>
      <c r="B21" s="19">
        <v>0.82637569131558153</v>
      </c>
      <c r="C21" s="19">
        <v>5.0393969806324872</v>
      </c>
      <c r="D21" s="19">
        <v>1.1551930304065596</v>
      </c>
      <c r="E21" s="18">
        <v>46833</v>
      </c>
      <c r="H21" s="111"/>
      <c r="I21" s="111"/>
      <c r="J21" s="111"/>
      <c r="N21" s="111"/>
    </row>
    <row r="22" spans="1:14">
      <c r="A22" s="17" t="s">
        <v>28</v>
      </c>
      <c r="B22" s="19">
        <v>0.45027052543665347</v>
      </c>
      <c r="C22" s="19">
        <v>1.7865572460873669</v>
      </c>
      <c r="D22" s="19">
        <v>0.39580231671447763</v>
      </c>
      <c r="E22" s="18">
        <v>27539</v>
      </c>
      <c r="H22" s="111"/>
      <c r="I22" s="111"/>
      <c r="J22" s="111"/>
      <c r="K22" s="111"/>
      <c r="L22" s="111"/>
      <c r="M22" s="111"/>
      <c r="N22" s="111"/>
    </row>
    <row r="23" spans="1:14">
      <c r="A23" s="17" t="s">
        <v>29</v>
      </c>
      <c r="B23" s="19">
        <v>0.65376569037656895</v>
      </c>
      <c r="C23" s="19">
        <v>3.8441422594142258</v>
      </c>
      <c r="D23" s="19">
        <v>5.2301255230125521E-2</v>
      </c>
      <c r="E23" s="18">
        <v>3824</v>
      </c>
      <c r="H23" s="111"/>
      <c r="I23" s="111"/>
      <c r="J23" s="111"/>
      <c r="K23" s="111"/>
      <c r="L23" s="111"/>
      <c r="M23" s="111"/>
      <c r="N23" s="111"/>
    </row>
    <row r="24" spans="1:14">
      <c r="A24" s="17" t="s">
        <v>30</v>
      </c>
      <c r="B24" s="19">
        <v>0.32349692283414866</v>
      </c>
      <c r="C24" s="19">
        <v>3.1718478775445793</v>
      </c>
      <c r="D24" s="19">
        <v>0.19725422124033451</v>
      </c>
      <c r="E24" s="18">
        <v>12674</v>
      </c>
      <c r="H24" s="111"/>
      <c r="I24" s="111"/>
      <c r="J24" s="111"/>
      <c r="N24" s="111"/>
    </row>
    <row r="25" spans="1:14">
      <c r="A25" s="17" t="s">
        <v>31</v>
      </c>
      <c r="B25" s="19">
        <v>0.7858701080242857</v>
      </c>
      <c r="C25" s="19">
        <v>2.3313270428680317</v>
      </c>
      <c r="D25" s="19">
        <v>0.64394038951822741</v>
      </c>
      <c r="E25" s="18">
        <v>38047</v>
      </c>
      <c r="H25" s="111"/>
      <c r="I25" s="111"/>
      <c r="J25" s="111"/>
      <c r="K25" s="111"/>
      <c r="L25" s="111"/>
      <c r="M25" s="111"/>
      <c r="N25" s="111"/>
    </row>
    <row r="26" spans="1:14">
      <c r="A26" s="17" t="s">
        <v>32</v>
      </c>
      <c r="B26" s="19">
        <v>2.863487611033193</v>
      </c>
      <c r="C26" s="19">
        <v>5.6919121084618984</v>
      </c>
      <c r="D26" s="19">
        <v>5.8438522674146794E-2</v>
      </c>
      <c r="E26" s="18">
        <v>8556</v>
      </c>
      <c r="H26" s="111"/>
      <c r="I26" s="111"/>
      <c r="J26" s="111"/>
      <c r="K26" s="111"/>
      <c r="L26" s="111"/>
      <c r="M26" s="111"/>
      <c r="N26" s="111"/>
    </row>
    <row r="27" spans="1:14">
      <c r="A27" s="155" t="s">
        <v>33</v>
      </c>
      <c r="B27" s="156">
        <v>2.2000705801592404</v>
      </c>
      <c r="C27" s="156">
        <v>3.8601312145190776</v>
      </c>
      <c r="D27" s="156">
        <v>0.48495339547270305</v>
      </c>
      <c r="E27" s="126">
        <v>415070</v>
      </c>
      <c r="H27" s="111"/>
      <c r="I27" s="111"/>
      <c r="J27" s="111"/>
      <c r="K27" s="111"/>
      <c r="L27" s="111"/>
      <c r="M27" s="111"/>
      <c r="N27" s="111"/>
    </row>
    <row r="28" spans="1:14">
      <c r="A28" s="92"/>
      <c r="B28" s="92"/>
      <c r="C28" s="92"/>
      <c r="D28" s="92"/>
      <c r="E28" s="92"/>
      <c r="H28" s="111"/>
      <c r="I28" s="111"/>
      <c r="J28" s="111"/>
      <c r="K28" s="111"/>
      <c r="L28" s="111"/>
      <c r="M28" s="111"/>
      <c r="N28" s="111"/>
    </row>
    <row r="29" spans="1:14" ht="38.25" customHeight="1">
      <c r="A29" s="378" t="s">
        <v>319</v>
      </c>
      <c r="B29" s="378"/>
      <c r="C29" s="378"/>
      <c r="D29" s="378"/>
      <c r="E29" s="378"/>
    </row>
  </sheetData>
  <mergeCells count="7">
    <mergeCell ref="A29:E29"/>
    <mergeCell ref="A1:E1"/>
    <mergeCell ref="A3:A5"/>
    <mergeCell ref="E3:E5"/>
    <mergeCell ref="B3:D3"/>
    <mergeCell ref="B4:B5"/>
    <mergeCell ref="C4:C5"/>
  </mergeCells>
  <printOptions gridLines="1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53"/>
  <sheetViews>
    <sheetView workbookViewId="0">
      <selection activeCell="A33" sqref="A33"/>
    </sheetView>
  </sheetViews>
  <sheetFormatPr defaultColWidth="8.85546875" defaultRowHeight="15"/>
  <cols>
    <col min="2" max="2" width="25.140625" customWidth="1"/>
  </cols>
  <sheetData>
    <row r="1" spans="1:6" ht="30" customHeight="1">
      <c r="A1" s="315" t="s">
        <v>53</v>
      </c>
      <c r="B1" s="315"/>
    </row>
    <row r="2" spans="1:6">
      <c r="A2" s="1"/>
      <c r="B2" s="1"/>
    </row>
    <row r="3" spans="1:6">
      <c r="A3" s="330" t="s">
        <v>52</v>
      </c>
      <c r="B3" s="330"/>
    </row>
    <row r="4" spans="1:6" ht="39" customHeight="1">
      <c r="A4" s="41" t="s">
        <v>54</v>
      </c>
      <c r="B4" s="42" t="s">
        <v>55</v>
      </c>
    </row>
    <row r="5" spans="1:6">
      <c r="A5" s="17">
        <v>1993</v>
      </c>
      <c r="B5" s="43">
        <v>1.2432999999999998</v>
      </c>
      <c r="C5" s="44"/>
      <c r="F5" s="45"/>
    </row>
    <row r="6" spans="1:6">
      <c r="A6" s="17">
        <v>1994</v>
      </c>
      <c r="B6" s="43">
        <v>1.2022999999999999</v>
      </c>
      <c r="C6" s="44"/>
      <c r="F6" s="45"/>
    </row>
    <row r="7" spans="1:6">
      <c r="A7" s="17">
        <v>1995</v>
      </c>
      <c r="B7" s="43">
        <v>1.1844000000000001</v>
      </c>
      <c r="C7" s="44"/>
      <c r="F7" s="45"/>
    </row>
    <row r="8" spans="1:6">
      <c r="A8" s="17">
        <v>1996</v>
      </c>
      <c r="B8" s="43">
        <v>1.1914</v>
      </c>
      <c r="C8" s="44"/>
      <c r="F8" s="45"/>
    </row>
    <row r="9" spans="1:6">
      <c r="A9" s="17">
        <v>1997</v>
      </c>
      <c r="B9" s="43">
        <v>1.2050000000000001</v>
      </c>
      <c r="C9" s="44"/>
      <c r="F9" s="45"/>
    </row>
    <row r="10" spans="1:6">
      <c r="A10" s="17">
        <v>1998</v>
      </c>
      <c r="B10" s="43">
        <v>1.2039000000000002</v>
      </c>
      <c r="C10" s="44"/>
      <c r="F10" s="45"/>
    </row>
    <row r="11" spans="1:6">
      <c r="A11" s="17">
        <v>1999</v>
      </c>
      <c r="B11" s="46">
        <v>1.2329052235009574</v>
      </c>
      <c r="C11" s="44"/>
      <c r="F11" s="45"/>
    </row>
    <row r="12" spans="1:6">
      <c r="A12" s="17">
        <v>2000</v>
      </c>
      <c r="B12" s="46">
        <v>1.2565006114495847</v>
      </c>
      <c r="C12" s="44"/>
      <c r="F12" s="45"/>
    </row>
    <row r="13" spans="1:6">
      <c r="A13" s="17">
        <v>2001</v>
      </c>
      <c r="B13" s="46">
        <v>1.2509836673196819</v>
      </c>
      <c r="C13" s="44"/>
      <c r="F13" s="45"/>
    </row>
    <row r="14" spans="1:6">
      <c r="A14" s="17">
        <v>2002</v>
      </c>
      <c r="B14" s="46">
        <v>1.26979075447943</v>
      </c>
      <c r="C14" s="44"/>
      <c r="F14" s="45"/>
    </row>
    <row r="15" spans="1:6">
      <c r="A15" s="17">
        <v>2003</v>
      </c>
      <c r="B15" s="46">
        <v>1.2892618468402821</v>
      </c>
      <c r="C15" s="44"/>
      <c r="F15" s="45"/>
    </row>
    <row r="16" spans="1:6">
      <c r="A16" s="17">
        <v>2004</v>
      </c>
      <c r="B16" s="46">
        <v>1.3423081539275896</v>
      </c>
      <c r="C16" s="44"/>
      <c r="F16" s="45"/>
    </row>
    <row r="17" spans="1:6">
      <c r="A17" s="17">
        <v>2005</v>
      </c>
      <c r="B17" s="46">
        <v>1.3372014654613902</v>
      </c>
      <c r="C17" s="44"/>
      <c r="F17" s="45"/>
    </row>
    <row r="18" spans="1:6">
      <c r="A18" s="17">
        <v>2006</v>
      </c>
      <c r="B18" s="46">
        <v>1.3728820864629481</v>
      </c>
      <c r="C18" s="44"/>
      <c r="F18" s="45"/>
    </row>
    <row r="19" spans="1:6">
      <c r="A19" s="17">
        <v>2007</v>
      </c>
      <c r="B19" s="46">
        <v>1.4004236887346915</v>
      </c>
      <c r="C19" s="44"/>
      <c r="F19" s="45"/>
    </row>
    <row r="20" spans="1:6">
      <c r="A20" s="17">
        <v>2008</v>
      </c>
      <c r="B20" s="46">
        <v>1.4472500930927854</v>
      </c>
      <c r="C20" s="44"/>
      <c r="F20" s="45"/>
    </row>
    <row r="21" spans="1:6">
      <c r="A21" s="17">
        <v>2009</v>
      </c>
      <c r="B21" s="46">
        <v>1.4492079576698873</v>
      </c>
      <c r="C21" s="44"/>
      <c r="F21" s="45"/>
    </row>
    <row r="22" spans="1:6">
      <c r="A22" s="17">
        <v>2010</v>
      </c>
      <c r="B22" s="46">
        <v>1.4551226507482289</v>
      </c>
      <c r="C22" s="44"/>
      <c r="F22" s="45"/>
    </row>
    <row r="23" spans="1:6">
      <c r="A23" s="17">
        <v>2011</v>
      </c>
      <c r="B23" s="46">
        <v>1.4372220839817058</v>
      </c>
      <c r="C23" s="44"/>
      <c r="F23" s="45"/>
    </row>
    <row r="24" spans="1:6">
      <c r="A24" s="17">
        <v>2012</v>
      </c>
      <c r="B24" s="46">
        <v>1.4162980922326329</v>
      </c>
      <c r="C24" s="44"/>
      <c r="F24" s="45"/>
    </row>
    <row r="25" spans="1:6">
      <c r="A25" s="17">
        <v>2013</v>
      </c>
      <c r="B25" s="46">
        <v>1.3861584043848501</v>
      </c>
      <c r="C25" s="44"/>
      <c r="F25" s="45"/>
    </row>
    <row r="26" spans="1:6">
      <c r="A26" s="17">
        <v>2014</v>
      </c>
      <c r="B26" s="46">
        <v>1.3685828051875699</v>
      </c>
      <c r="C26" s="44"/>
      <c r="F26" s="45"/>
    </row>
    <row r="27" spans="1:6">
      <c r="A27" s="17">
        <v>2015</v>
      </c>
      <c r="B27" s="46">
        <v>1.35</v>
      </c>
      <c r="C27" s="44"/>
      <c r="F27" s="45"/>
    </row>
    <row r="28" spans="1:6">
      <c r="A28" s="17">
        <v>2016</v>
      </c>
      <c r="B28" s="46">
        <v>1.34</v>
      </c>
      <c r="F28" s="45"/>
    </row>
    <row r="29" spans="1:6">
      <c r="A29" s="17">
        <v>2017</v>
      </c>
      <c r="B29" s="46">
        <v>1.34</v>
      </c>
    </row>
    <row r="30" spans="1:6">
      <c r="A30" s="17">
        <v>2018</v>
      </c>
      <c r="B30" s="46">
        <v>1.32</v>
      </c>
    </row>
    <row r="31" spans="1:6">
      <c r="A31" s="17">
        <v>2019</v>
      </c>
      <c r="B31" s="46">
        <v>1.22</v>
      </c>
      <c r="C31" s="44"/>
    </row>
    <row r="32" spans="1:6">
      <c r="A32" s="47"/>
      <c r="B32" s="47"/>
      <c r="C32" s="44"/>
    </row>
    <row r="33" spans="1:27">
      <c r="A33" s="47"/>
      <c r="B33" s="47"/>
      <c r="C33" s="44"/>
    </row>
    <row r="34" spans="1:27" ht="15" customHeight="1">
      <c r="A34" s="47"/>
      <c r="B34" s="47"/>
      <c r="C34" s="4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>
      <c r="A35" s="47"/>
      <c r="B35" s="47"/>
      <c r="C35" s="4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>
      <c r="A36" s="47"/>
      <c r="B36" s="47"/>
      <c r="C36" s="44"/>
    </row>
    <row r="37" spans="1:27">
      <c r="A37" s="47"/>
      <c r="B37" s="47"/>
      <c r="C37" s="44"/>
    </row>
    <row r="38" spans="1:27">
      <c r="A38" s="47"/>
      <c r="B38" s="47"/>
      <c r="C38" s="44"/>
    </row>
    <row r="39" spans="1:27">
      <c r="A39" s="47"/>
      <c r="B39" s="47"/>
      <c r="C39" s="44"/>
    </row>
    <row r="40" spans="1:27">
      <c r="A40" s="47"/>
      <c r="B40" s="47"/>
      <c r="C40" s="44"/>
    </row>
    <row r="41" spans="1:27">
      <c r="A41" s="47"/>
      <c r="B41" s="47"/>
      <c r="C41" s="44"/>
    </row>
    <row r="42" spans="1:27">
      <c r="A42" s="47"/>
      <c r="B42" s="47"/>
      <c r="C42" s="44"/>
    </row>
    <row r="43" spans="1:27">
      <c r="A43" s="47"/>
      <c r="B43" s="47"/>
      <c r="C43" s="44"/>
    </row>
    <row r="44" spans="1:27">
      <c r="A44" s="47"/>
      <c r="B44" s="47"/>
      <c r="C44" s="44"/>
    </row>
    <row r="45" spans="1:27">
      <c r="A45" s="47"/>
      <c r="B45" s="47"/>
      <c r="C45" s="44"/>
    </row>
    <row r="46" spans="1:27">
      <c r="A46" s="47"/>
      <c r="B46" s="47"/>
      <c r="C46" s="44"/>
    </row>
    <row r="47" spans="1:27">
      <c r="A47" s="47"/>
      <c r="B47" s="47"/>
      <c r="C47" s="44"/>
    </row>
    <row r="48" spans="1:27">
      <c r="A48" s="47"/>
      <c r="B48" s="47"/>
      <c r="C48" s="44"/>
    </row>
    <row r="49" spans="1:3">
      <c r="A49" s="47"/>
      <c r="B49" s="47"/>
      <c r="C49" s="44"/>
    </row>
    <row r="50" spans="1:3">
      <c r="A50" s="47"/>
      <c r="B50" s="47"/>
      <c r="C50" s="44"/>
    </row>
    <row r="51" spans="1:3">
      <c r="A51" s="47"/>
      <c r="B51" s="47"/>
      <c r="C51" s="44"/>
    </row>
    <row r="52" spans="1:3">
      <c r="A52" s="47"/>
      <c r="B52" s="47"/>
      <c r="C52" s="44"/>
    </row>
    <row r="53" spans="1:3">
      <c r="A53" s="47"/>
      <c r="B53" s="47"/>
      <c r="C53" s="44"/>
    </row>
  </sheetData>
  <mergeCells count="2">
    <mergeCell ref="A1:B1"/>
    <mergeCell ref="A3:B3"/>
  </mergeCells>
  <printOptions gridLines="1"/>
  <pageMargins left="0.70866141732283472" right="0.70866141732283472" top="0.74803149606299213" bottom="0.74803149606299213" header="0.5" footer="0.5"/>
  <pageSetup paperSize="9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J52"/>
  <sheetViews>
    <sheetView workbookViewId="0">
      <selection activeCell="A28" sqref="A28"/>
    </sheetView>
  </sheetViews>
  <sheetFormatPr defaultColWidth="8.85546875" defaultRowHeight="15"/>
  <cols>
    <col min="1" max="1" width="17.42578125" customWidth="1"/>
    <col min="9" max="9" width="13.140625" customWidth="1"/>
  </cols>
  <sheetData>
    <row r="1" spans="1:9" ht="15.75" customHeight="1">
      <c r="A1" s="316" t="s">
        <v>320</v>
      </c>
      <c r="B1" s="316"/>
      <c r="C1" s="316"/>
      <c r="D1" s="316"/>
      <c r="E1" s="316"/>
      <c r="F1" s="316"/>
      <c r="G1" s="316"/>
      <c r="H1" s="316"/>
      <c r="I1" s="316"/>
    </row>
    <row r="3" spans="1:9" ht="22.5" customHeight="1">
      <c r="A3" s="379" t="s">
        <v>7</v>
      </c>
      <c r="B3" s="354" t="s">
        <v>321</v>
      </c>
      <c r="C3" s="354"/>
      <c r="D3" s="354"/>
      <c r="E3" s="354"/>
      <c r="F3" s="354"/>
      <c r="G3" s="354"/>
      <c r="H3" s="379" t="s">
        <v>33</v>
      </c>
      <c r="I3" s="321" t="s">
        <v>322</v>
      </c>
    </row>
    <row r="4" spans="1:9">
      <c r="A4" s="380"/>
      <c r="B4" s="52" t="s">
        <v>323</v>
      </c>
      <c r="C4" s="52" t="s">
        <v>324</v>
      </c>
      <c r="D4" s="52" t="s">
        <v>325</v>
      </c>
      <c r="E4" s="52" t="s">
        <v>326</v>
      </c>
      <c r="F4" s="52" t="s">
        <v>327</v>
      </c>
      <c r="G4" s="52" t="s">
        <v>328</v>
      </c>
      <c r="H4" s="380"/>
      <c r="I4" s="323"/>
    </row>
    <row r="5" spans="1:9">
      <c r="A5" s="17" t="s">
        <v>12</v>
      </c>
      <c r="B5" s="66">
        <v>0.9178522257916476</v>
      </c>
      <c r="C5" s="66">
        <v>1.6287215411558669</v>
      </c>
      <c r="D5" s="66">
        <v>2.5056701587644454</v>
      </c>
      <c r="E5" s="66">
        <v>5.6369107321965899</v>
      </c>
      <c r="F5" s="66">
        <v>11.449184441656211</v>
      </c>
      <c r="G5" s="66">
        <v>14.893617021276595</v>
      </c>
      <c r="H5" s="18">
        <v>27296</v>
      </c>
      <c r="I5" s="158" t="s">
        <v>274</v>
      </c>
    </row>
    <row r="6" spans="1:9">
      <c r="A6" s="17" t="s">
        <v>13</v>
      </c>
      <c r="B6" s="66">
        <v>0</v>
      </c>
      <c r="C6" s="66">
        <v>0.58479532163742687</v>
      </c>
      <c r="D6" s="66">
        <v>1.8656716417910446</v>
      </c>
      <c r="E6" s="66">
        <v>3.0864197530864197</v>
      </c>
      <c r="F6" s="66">
        <v>8.8888888888888893</v>
      </c>
      <c r="G6" s="66">
        <v>7.9365079365079358</v>
      </c>
      <c r="H6" s="18">
        <v>810</v>
      </c>
      <c r="I6" s="158" t="s">
        <v>274</v>
      </c>
    </row>
    <row r="7" spans="1:9">
      <c r="A7" s="17" t="s">
        <v>14</v>
      </c>
      <c r="B7" s="66">
        <v>0.6051975792096832</v>
      </c>
      <c r="C7" s="66">
        <v>1.0617353396146814</v>
      </c>
      <c r="D7" s="66">
        <v>1.4480304331819855</v>
      </c>
      <c r="E7" s="66">
        <v>3.5903972806458468</v>
      </c>
      <c r="F7" s="66">
        <v>6.9834895136099959</v>
      </c>
      <c r="G7" s="66">
        <v>10.00752445447705</v>
      </c>
      <c r="H7" s="18">
        <v>72702</v>
      </c>
      <c r="I7" s="159">
        <v>1.3755915043468692E-3</v>
      </c>
    </row>
    <row r="8" spans="1:9">
      <c r="A8" s="17" t="s">
        <v>15</v>
      </c>
      <c r="B8" s="66">
        <v>0.21551724137931033</v>
      </c>
      <c r="C8" s="66">
        <v>0.23492560689115116</v>
      </c>
      <c r="D8" s="66">
        <v>0.39281705948372619</v>
      </c>
      <c r="E8" s="66">
        <v>0.32644178454842221</v>
      </c>
      <c r="F8" s="66">
        <v>1.37524557956778</v>
      </c>
      <c r="G8" s="66">
        <v>5.2434456928838955</v>
      </c>
      <c r="H8" s="18">
        <v>5218</v>
      </c>
      <c r="I8" s="158" t="s">
        <v>274</v>
      </c>
    </row>
    <row r="9" spans="1:9">
      <c r="A9" s="17" t="s">
        <v>16</v>
      </c>
      <c r="B9" s="66">
        <v>1.153846153846154</v>
      </c>
      <c r="C9" s="66">
        <v>1.3745704467353952</v>
      </c>
      <c r="D9" s="66">
        <v>0.82304526748971196</v>
      </c>
      <c r="E9" s="66">
        <v>1.5406162464985995</v>
      </c>
      <c r="F9" s="66">
        <v>2.5056947608200453</v>
      </c>
      <c r="G9" s="66">
        <v>4.6511627906976747</v>
      </c>
      <c r="H9" s="18">
        <v>4004</v>
      </c>
      <c r="I9" s="158" t="s">
        <v>274</v>
      </c>
    </row>
    <row r="10" spans="1:9">
      <c r="A10" s="17" t="s">
        <v>17</v>
      </c>
      <c r="B10" s="66">
        <v>1.0729613733905579</v>
      </c>
      <c r="C10" s="66">
        <v>1.5965612526865212</v>
      </c>
      <c r="D10" s="66">
        <v>1.9470128022759603</v>
      </c>
      <c r="E10" s="66">
        <v>5.2124833997343956</v>
      </c>
      <c r="F10" s="66">
        <v>9.7437266417512021</v>
      </c>
      <c r="G10" s="66">
        <v>12.666953899181388</v>
      </c>
      <c r="H10" s="18">
        <v>32845</v>
      </c>
      <c r="I10" s="158" t="s">
        <v>274</v>
      </c>
    </row>
    <row r="11" spans="1:9">
      <c r="A11" s="17" t="s">
        <v>18</v>
      </c>
      <c r="B11" s="66">
        <v>0.99009900990099009</v>
      </c>
      <c r="C11" s="66">
        <v>1.7543859649122806</v>
      </c>
      <c r="D11" s="66">
        <v>2.5417298937784523</v>
      </c>
      <c r="E11" s="66">
        <v>4.6735395189003439</v>
      </c>
      <c r="F11" s="66">
        <v>8.5561497326203195</v>
      </c>
      <c r="G11" s="66">
        <v>13.71900826446281</v>
      </c>
      <c r="H11" s="18">
        <v>7892</v>
      </c>
      <c r="I11" s="158" t="s">
        <v>274</v>
      </c>
    </row>
    <row r="12" spans="1:9">
      <c r="A12" s="17" t="s">
        <v>19</v>
      </c>
      <c r="B12" s="66">
        <v>1.2228260869565217</v>
      </c>
      <c r="C12" s="66">
        <v>1.4625228519195612</v>
      </c>
      <c r="D12" s="66">
        <v>1.6054227613271492</v>
      </c>
      <c r="E12" s="66">
        <v>7.1908602150537639</v>
      </c>
      <c r="F12" s="66">
        <v>14.009661835748794</v>
      </c>
      <c r="G12" s="66">
        <v>18.918918918918919</v>
      </c>
      <c r="H12" s="18">
        <v>8375</v>
      </c>
      <c r="I12" s="158" t="s">
        <v>274</v>
      </c>
    </row>
    <row r="13" spans="1:9">
      <c r="A13" s="17" t="s">
        <v>20</v>
      </c>
      <c r="B13" s="66">
        <v>1.2174643157010916</v>
      </c>
      <c r="C13" s="66">
        <v>1.4796547472256474</v>
      </c>
      <c r="D13" s="66">
        <v>2.0243691835364097</v>
      </c>
      <c r="E13" s="66">
        <v>4.0780759846636458</v>
      </c>
      <c r="F13" s="66">
        <v>7.004830917874397</v>
      </c>
      <c r="G13" s="66">
        <v>9.8535286284953401</v>
      </c>
      <c r="H13" s="18">
        <v>31123</v>
      </c>
      <c r="I13" s="66">
        <v>9.6618357487922701E-3</v>
      </c>
    </row>
    <row r="14" spans="1:9">
      <c r="A14" s="17" t="s">
        <v>21</v>
      </c>
      <c r="B14" s="66">
        <v>0.34482758620689657</v>
      </c>
      <c r="C14" s="66">
        <v>1.104349785891368</v>
      </c>
      <c r="D14" s="66">
        <v>1.0835913312693499</v>
      </c>
      <c r="E14" s="66">
        <v>2.3623753792804507</v>
      </c>
      <c r="F14" s="66">
        <v>3.6813922356091031</v>
      </c>
      <c r="G14" s="66">
        <v>5.3092783505154637</v>
      </c>
      <c r="H14" s="18">
        <v>23626</v>
      </c>
      <c r="I14" s="158" t="s">
        <v>274</v>
      </c>
    </row>
    <row r="15" spans="1:9">
      <c r="A15" s="17" t="s">
        <v>22</v>
      </c>
      <c r="B15" s="66">
        <v>1.3667425968109339</v>
      </c>
      <c r="C15" s="66">
        <v>4.117647058823529</v>
      </c>
      <c r="D15" s="66">
        <v>6.5024630541871922</v>
      </c>
      <c r="E15" s="66">
        <v>17.743324720068905</v>
      </c>
      <c r="F15" s="66">
        <v>26.315789473684209</v>
      </c>
      <c r="G15" s="66">
        <v>36.342042755344416</v>
      </c>
      <c r="H15" s="18">
        <v>6016</v>
      </c>
      <c r="I15" s="158" t="s">
        <v>274</v>
      </c>
    </row>
    <row r="16" spans="1:9">
      <c r="A16" s="17" t="s">
        <v>23</v>
      </c>
      <c r="B16" s="66">
        <v>1.0542168674698795</v>
      </c>
      <c r="C16" s="66">
        <v>0.5181347150259068</v>
      </c>
      <c r="D16" s="66">
        <v>0.73225087551735113</v>
      </c>
      <c r="E16" s="66">
        <v>2.5682182985553772</v>
      </c>
      <c r="F16" s="66">
        <v>4.5681063122923593</v>
      </c>
      <c r="G16" s="66">
        <v>5.6179775280898872</v>
      </c>
      <c r="H16" s="18">
        <v>9358</v>
      </c>
      <c r="I16" s="66">
        <v>1.0687186063909372E-2</v>
      </c>
    </row>
    <row r="17" spans="1:10">
      <c r="A17" s="17" t="s">
        <v>24</v>
      </c>
      <c r="B17" s="66">
        <v>2.3323615160349855</v>
      </c>
      <c r="C17" s="66">
        <v>3.710575139146568</v>
      </c>
      <c r="D17" s="66">
        <v>4.0138352638352632</v>
      </c>
      <c r="E17" s="66">
        <v>8.808567603748326</v>
      </c>
      <c r="F17" s="66">
        <v>13.480727841909607</v>
      </c>
      <c r="G17" s="66">
        <v>16.129935592271071</v>
      </c>
      <c r="H17" s="18">
        <v>38388</v>
      </c>
      <c r="I17" s="159">
        <v>2.6053879422646034E-3</v>
      </c>
    </row>
    <row r="18" spans="1:10">
      <c r="A18" s="17" t="s">
        <v>25</v>
      </c>
      <c r="B18" s="66">
        <v>0.47694753577106513</v>
      </c>
      <c r="C18" s="66">
        <v>0.7006369426751593</v>
      </c>
      <c r="D18" s="66">
        <v>1.875225387666787</v>
      </c>
      <c r="E18" s="66">
        <v>2.8930817610062896</v>
      </c>
      <c r="F18" s="66">
        <v>6.3985374771480803</v>
      </c>
      <c r="G18" s="66">
        <v>8.2926829268292686</v>
      </c>
      <c r="H18" s="18">
        <v>8272</v>
      </c>
      <c r="I18" s="158" t="s">
        <v>274</v>
      </c>
    </row>
    <row r="19" spans="1:10">
      <c r="A19" s="17" t="s">
        <v>26</v>
      </c>
      <c r="B19" s="66">
        <v>0</v>
      </c>
      <c r="C19" s="66">
        <v>0.61919504643962853</v>
      </c>
      <c r="D19" s="66">
        <v>1.0452961672473868</v>
      </c>
      <c r="E19" s="66">
        <v>5.8631921824104234</v>
      </c>
      <c r="F19" s="66">
        <v>15.075376884422109</v>
      </c>
      <c r="G19" s="66">
        <v>13.333333333333334</v>
      </c>
      <c r="H19" s="18">
        <v>1672</v>
      </c>
      <c r="I19" s="158" t="s">
        <v>274</v>
      </c>
    </row>
    <row r="20" spans="1:10">
      <c r="A20" s="17" t="s">
        <v>27</v>
      </c>
      <c r="B20" s="66">
        <v>1.7037190941200913</v>
      </c>
      <c r="C20" s="66">
        <v>2.0438637424171722</v>
      </c>
      <c r="D20" s="66">
        <v>3.1327389796929173</v>
      </c>
      <c r="E20" s="66">
        <v>6.6984445559458106</v>
      </c>
      <c r="F20" s="66">
        <v>12.679425837320574</v>
      </c>
      <c r="G20" s="66">
        <v>16.972298088177919</v>
      </c>
      <c r="H20" s="18">
        <v>46833</v>
      </c>
      <c r="I20" s="159">
        <v>2.1353377036578336E-3</v>
      </c>
    </row>
    <row r="21" spans="1:10">
      <c r="A21" s="17" t="s">
        <v>28</v>
      </c>
      <c r="B21" s="66">
        <v>0.72215887495248954</v>
      </c>
      <c r="C21" s="66">
        <v>0.66202090592334495</v>
      </c>
      <c r="D21" s="66">
        <v>0.9811403030633381</v>
      </c>
      <c r="E21" s="66">
        <v>2.1579885171253217</v>
      </c>
      <c r="F21" s="66">
        <v>4.0944881889763778</v>
      </c>
      <c r="G21" s="66">
        <v>5.9920859242509898</v>
      </c>
      <c r="H21" s="18">
        <v>27539</v>
      </c>
      <c r="I21" s="158" t="s">
        <v>274</v>
      </c>
    </row>
    <row r="22" spans="1:10">
      <c r="A22" s="17" t="s">
        <v>29</v>
      </c>
      <c r="B22" s="66">
        <v>0.75187969924812026</v>
      </c>
      <c r="C22" s="66">
        <v>0.91027308192457734</v>
      </c>
      <c r="D22" s="66">
        <v>0.864100549882168</v>
      </c>
      <c r="E22" s="66">
        <v>3.0789825970548863</v>
      </c>
      <c r="F22" s="66">
        <v>9.4623655913978499</v>
      </c>
      <c r="G22" s="66">
        <v>19.801980198019802</v>
      </c>
      <c r="H22" s="18">
        <v>3824</v>
      </c>
      <c r="I22" s="158" t="s">
        <v>274</v>
      </c>
    </row>
    <row r="23" spans="1:10">
      <c r="A23" s="17" t="s">
        <v>30</v>
      </c>
      <c r="B23" s="66">
        <v>0.88888888888888884</v>
      </c>
      <c r="C23" s="66">
        <v>0.79750346740638001</v>
      </c>
      <c r="D23" s="66">
        <v>1.3366560942455823</v>
      </c>
      <c r="E23" s="66">
        <v>4.8490393412625803</v>
      </c>
      <c r="F23" s="66">
        <v>8.6494688922610017</v>
      </c>
      <c r="G23" s="66">
        <v>12.064343163538874</v>
      </c>
      <c r="H23" s="18">
        <v>12674</v>
      </c>
      <c r="I23" s="158" t="s">
        <v>274</v>
      </c>
    </row>
    <row r="24" spans="1:10">
      <c r="A24" s="17" t="s">
        <v>31</v>
      </c>
      <c r="B24" s="66">
        <v>0.66211020931225972</v>
      </c>
      <c r="C24" s="66">
        <v>0.94543797699054555</v>
      </c>
      <c r="D24" s="66">
        <v>1.3692010309278351</v>
      </c>
      <c r="E24" s="66">
        <v>3.0098181232898762</v>
      </c>
      <c r="F24" s="66">
        <v>5.5960437272254033</v>
      </c>
      <c r="G24" s="66">
        <v>9.5351043643263758</v>
      </c>
      <c r="H24" s="18">
        <v>38047</v>
      </c>
      <c r="I24" s="158" t="s">
        <v>274</v>
      </c>
    </row>
    <row r="25" spans="1:10">
      <c r="A25" s="17" t="s">
        <v>32</v>
      </c>
      <c r="B25" s="66">
        <v>1.5923566878980893</v>
      </c>
      <c r="C25" s="66">
        <v>1.8894331700489855</v>
      </c>
      <c r="D25" s="66">
        <v>2.5009619084263175</v>
      </c>
      <c r="E25" s="66">
        <v>5.7545507927187316</v>
      </c>
      <c r="F25" s="66">
        <v>11.669242658423492</v>
      </c>
      <c r="G25" s="66">
        <v>15.077605321507761</v>
      </c>
      <c r="H25" s="18">
        <v>8556</v>
      </c>
      <c r="I25" s="158" t="s">
        <v>274</v>
      </c>
    </row>
    <row r="26" spans="1:10">
      <c r="A26" s="21" t="s">
        <v>33</v>
      </c>
      <c r="B26" s="127">
        <v>1.0444235749452175</v>
      </c>
      <c r="C26" s="127">
        <v>1.5153472964559667</v>
      </c>
      <c r="D26" s="127">
        <v>2.0488590681251031</v>
      </c>
      <c r="E26" s="127">
        <v>4.800690295336584</v>
      </c>
      <c r="F26" s="127">
        <v>8.748972884141331</v>
      </c>
      <c r="G26" s="127">
        <v>12.024714828897338</v>
      </c>
      <c r="H26" s="160">
        <v>415070</v>
      </c>
      <c r="I26" s="161">
        <v>1.6902864069581849E-3</v>
      </c>
    </row>
    <row r="31" spans="1:10">
      <c r="C31" s="111"/>
      <c r="D31" s="111"/>
      <c r="E31" s="111"/>
      <c r="F31" s="111"/>
      <c r="G31" s="111"/>
      <c r="H31" s="111"/>
      <c r="I31" s="111"/>
      <c r="J31" s="111"/>
    </row>
    <row r="32" spans="1:10">
      <c r="C32" s="111"/>
      <c r="D32" s="111"/>
      <c r="E32" s="111"/>
      <c r="F32" s="111"/>
      <c r="G32" s="111"/>
      <c r="H32" s="111"/>
      <c r="I32" s="111"/>
      <c r="J32" s="111"/>
    </row>
    <row r="33" spans="3:10">
      <c r="C33" s="111"/>
      <c r="D33" s="111"/>
      <c r="E33" s="111"/>
      <c r="F33" s="111"/>
      <c r="G33" s="111"/>
      <c r="H33" s="111"/>
      <c r="I33" s="111"/>
      <c r="J33" s="111"/>
    </row>
    <row r="34" spans="3:10">
      <c r="C34" s="111"/>
      <c r="D34" s="111"/>
      <c r="E34" s="111"/>
      <c r="F34" s="111"/>
      <c r="G34" s="111"/>
      <c r="H34" s="111"/>
      <c r="I34" s="111"/>
      <c r="J34" s="111"/>
    </row>
    <row r="35" spans="3:10">
      <c r="C35" s="111"/>
      <c r="D35" s="111"/>
      <c r="E35" s="111"/>
      <c r="F35" s="111"/>
      <c r="G35" s="111"/>
      <c r="H35" s="111"/>
      <c r="I35" s="111"/>
      <c r="J35" s="111"/>
    </row>
    <row r="36" spans="3:10">
      <c r="C36" s="111"/>
      <c r="D36" s="111"/>
      <c r="E36" s="111"/>
      <c r="F36" s="111"/>
      <c r="G36" s="111"/>
      <c r="H36" s="111"/>
      <c r="I36" s="111"/>
      <c r="J36" s="111"/>
    </row>
    <row r="37" spans="3:10">
      <c r="C37" s="111"/>
      <c r="D37" s="111"/>
      <c r="E37" s="111"/>
      <c r="F37" s="111"/>
      <c r="G37" s="111"/>
      <c r="H37" s="111"/>
      <c r="I37" s="111"/>
      <c r="J37" s="111"/>
    </row>
    <row r="38" spans="3:10">
      <c r="C38" s="111"/>
      <c r="D38" s="111"/>
      <c r="E38" s="111"/>
      <c r="F38" s="111"/>
      <c r="G38" s="111"/>
      <c r="H38" s="111"/>
      <c r="I38" s="111"/>
      <c r="J38" s="111"/>
    </row>
    <row r="39" spans="3:10">
      <c r="C39" s="111"/>
      <c r="D39" s="111"/>
      <c r="E39" s="111"/>
      <c r="F39" s="111"/>
      <c r="G39" s="111"/>
      <c r="H39" s="111"/>
      <c r="I39" s="111"/>
      <c r="J39" s="111"/>
    </row>
    <row r="40" spans="3:10">
      <c r="C40" s="111"/>
      <c r="D40" s="111"/>
      <c r="E40" s="111"/>
      <c r="F40" s="111"/>
      <c r="G40" s="111"/>
      <c r="H40" s="111"/>
      <c r="I40" s="111"/>
      <c r="J40" s="111"/>
    </row>
    <row r="41" spans="3:10">
      <c r="C41" s="111"/>
      <c r="D41" s="111"/>
      <c r="E41" s="111"/>
      <c r="F41" s="111"/>
      <c r="G41" s="111"/>
      <c r="H41" s="111"/>
      <c r="I41" s="111"/>
      <c r="J41" s="111"/>
    </row>
    <row r="42" spans="3:10">
      <c r="C42" s="111"/>
      <c r="D42" s="111"/>
      <c r="E42" s="111"/>
      <c r="F42" s="111"/>
      <c r="G42" s="111"/>
      <c r="H42" s="111"/>
      <c r="I42" s="111"/>
      <c r="J42" s="111"/>
    </row>
    <row r="43" spans="3:10">
      <c r="C43" s="111"/>
      <c r="D43" s="111"/>
      <c r="E43" s="111"/>
      <c r="F43" s="111"/>
      <c r="G43" s="111"/>
      <c r="H43" s="111"/>
      <c r="I43" s="111"/>
      <c r="J43" s="111"/>
    </row>
    <row r="44" spans="3:10">
      <c r="C44" s="111"/>
      <c r="D44" s="111"/>
      <c r="E44" s="111"/>
      <c r="F44" s="111"/>
      <c r="G44" s="111"/>
      <c r="H44" s="111"/>
      <c r="I44" s="111"/>
      <c r="J44" s="111"/>
    </row>
    <row r="45" spans="3:10">
      <c r="C45" s="111"/>
      <c r="D45" s="111"/>
      <c r="E45" s="111"/>
      <c r="F45" s="111"/>
      <c r="G45" s="111"/>
      <c r="H45" s="111"/>
      <c r="I45" s="111"/>
      <c r="J45" s="111"/>
    </row>
    <row r="46" spans="3:10">
      <c r="C46" s="111"/>
      <c r="D46" s="111"/>
      <c r="E46" s="111"/>
      <c r="F46" s="111"/>
      <c r="G46" s="111"/>
      <c r="H46" s="111"/>
      <c r="I46" s="111"/>
      <c r="J46" s="111"/>
    </row>
    <row r="47" spans="3:10">
      <c r="C47" s="111"/>
      <c r="D47" s="111"/>
      <c r="E47" s="111"/>
      <c r="F47" s="111"/>
      <c r="G47" s="111"/>
      <c r="H47" s="111"/>
      <c r="I47" s="111"/>
      <c r="J47" s="111"/>
    </row>
    <row r="48" spans="3:10">
      <c r="C48" s="111"/>
      <c r="D48" s="111"/>
      <c r="E48" s="111"/>
      <c r="F48" s="111"/>
      <c r="G48" s="111"/>
      <c r="H48" s="111"/>
      <c r="I48" s="111"/>
      <c r="J48" s="111"/>
    </row>
    <row r="49" spans="3:10">
      <c r="C49" s="111"/>
      <c r="D49" s="111"/>
      <c r="E49" s="111"/>
      <c r="F49" s="111"/>
      <c r="G49" s="111"/>
      <c r="H49" s="111"/>
      <c r="I49" s="111"/>
      <c r="J49" s="111"/>
    </row>
    <row r="50" spans="3:10">
      <c r="C50" s="111"/>
      <c r="D50" s="111"/>
      <c r="E50" s="111"/>
      <c r="F50" s="111"/>
      <c r="G50" s="111"/>
      <c r="H50" s="111"/>
      <c r="I50" s="111"/>
      <c r="J50" s="111"/>
    </row>
    <row r="51" spans="3:10">
      <c r="C51" s="111"/>
      <c r="D51" s="111"/>
      <c r="E51" s="111"/>
      <c r="F51" s="111"/>
      <c r="G51" s="111"/>
      <c r="H51" s="111"/>
      <c r="I51" s="111"/>
      <c r="J51" s="111"/>
    </row>
    <row r="52" spans="3:10">
      <c r="C52" s="111"/>
      <c r="D52" s="111"/>
      <c r="E52" s="111"/>
      <c r="F52" s="111"/>
      <c r="G52" s="111"/>
      <c r="H52" s="111"/>
      <c r="I52" s="111"/>
      <c r="J52" s="111"/>
    </row>
  </sheetData>
  <mergeCells count="5">
    <mergeCell ref="A1:I1"/>
    <mergeCell ref="A3:A4"/>
    <mergeCell ref="H3:H4"/>
    <mergeCell ref="I3:I4"/>
    <mergeCell ref="B3:G3"/>
  </mergeCells>
  <printOptions gridLines="1"/>
  <pageMargins left="0.7" right="0.7" top="0.75" bottom="0.75" header="0.5" footer="0.5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O26"/>
  <sheetViews>
    <sheetView zoomScale="90" workbookViewId="0">
      <selection activeCell="A28" sqref="A28"/>
    </sheetView>
  </sheetViews>
  <sheetFormatPr defaultColWidth="8.85546875" defaultRowHeight="15"/>
  <cols>
    <col min="1" max="1" width="22.85546875" customWidth="1"/>
    <col min="2" max="2" width="8.140625" customWidth="1"/>
    <col min="3" max="3" width="8.7109375" customWidth="1"/>
    <col min="4" max="4" width="7.7109375" customWidth="1"/>
    <col min="6" max="6" width="8.140625" customWidth="1"/>
    <col min="7" max="7" width="7.42578125" customWidth="1"/>
    <col min="8" max="8" width="11.7109375" customWidth="1"/>
    <col min="9" max="9" width="13.42578125" customWidth="1"/>
  </cols>
  <sheetData>
    <row r="1" spans="1:15">
      <c r="A1" s="316" t="s">
        <v>340</v>
      </c>
      <c r="B1" s="316"/>
      <c r="C1" s="316"/>
      <c r="D1" s="316"/>
      <c r="E1" s="316"/>
      <c r="F1" s="316"/>
      <c r="G1" s="316"/>
      <c r="H1" s="316"/>
      <c r="I1" s="316"/>
    </row>
    <row r="3" spans="1:15" ht="22.5" customHeight="1">
      <c r="A3" s="321" t="s">
        <v>7</v>
      </c>
      <c r="B3" s="59"/>
      <c r="C3" s="343" t="s">
        <v>341</v>
      </c>
      <c r="D3" s="343"/>
      <c r="E3" s="343"/>
      <c r="F3" s="343"/>
      <c r="G3" s="343"/>
      <c r="H3" s="321" t="s">
        <v>65</v>
      </c>
      <c r="I3" s="321" t="s">
        <v>322</v>
      </c>
    </row>
    <row r="4" spans="1:15">
      <c r="A4" s="323"/>
      <c r="B4" s="3" t="s">
        <v>334</v>
      </c>
      <c r="C4" s="3" t="s">
        <v>335</v>
      </c>
      <c r="D4" s="3" t="s">
        <v>336</v>
      </c>
      <c r="E4" s="3" t="s">
        <v>337</v>
      </c>
      <c r="F4" s="3" t="s">
        <v>338</v>
      </c>
      <c r="G4" s="3" t="s">
        <v>339</v>
      </c>
      <c r="H4" s="323"/>
      <c r="I4" s="323"/>
    </row>
    <row r="5" spans="1:15">
      <c r="A5" s="17" t="s">
        <v>12</v>
      </c>
      <c r="B5" s="36">
        <v>0.3407217439091409</v>
      </c>
      <c r="C5" s="19">
        <v>0.65579776515845389</v>
      </c>
      <c r="D5" s="19">
        <v>0.89393661842828365</v>
      </c>
      <c r="E5" s="36">
        <v>5.3965927825609086</v>
      </c>
      <c r="F5" s="19">
        <v>92.496794284667516</v>
      </c>
      <c r="G5" s="19">
        <v>0.2161568052756915</v>
      </c>
      <c r="H5" s="18">
        <v>27296</v>
      </c>
      <c r="I5" s="19">
        <v>3.6635404454865178E-3</v>
      </c>
      <c r="K5" s="111"/>
      <c r="L5" s="111"/>
      <c r="M5" s="111"/>
      <c r="N5" s="111"/>
      <c r="O5" s="111"/>
    </row>
    <row r="6" spans="1:15">
      <c r="A6" s="17" t="s">
        <v>13</v>
      </c>
      <c r="B6" s="36">
        <v>0.12345679012345678</v>
      </c>
      <c r="C6" s="19">
        <v>0.49382716049382713</v>
      </c>
      <c r="D6" s="19">
        <v>1.2345679012345678</v>
      </c>
      <c r="E6" s="36">
        <v>5.6790123456790127</v>
      </c>
      <c r="F6" s="19">
        <v>91.728395061728392</v>
      </c>
      <c r="G6" s="19">
        <v>0.74074074074074081</v>
      </c>
      <c r="H6" s="18">
        <v>810</v>
      </c>
      <c r="I6" s="65">
        <v>0</v>
      </c>
      <c r="K6" s="111"/>
      <c r="L6" s="111"/>
      <c r="M6" s="111"/>
      <c r="N6" s="111"/>
      <c r="O6" s="111"/>
    </row>
    <row r="7" spans="1:15">
      <c r="A7" s="17" t="s">
        <v>14</v>
      </c>
      <c r="B7" s="36">
        <v>0.27098779867119688</v>
      </c>
      <c r="C7" s="19">
        <v>0.57361376673040154</v>
      </c>
      <c r="D7" s="19">
        <v>0.7029175894466072</v>
      </c>
      <c r="E7" s="36">
        <v>4.8406399163651876</v>
      </c>
      <c r="F7" s="19">
        <v>93.427514202786909</v>
      </c>
      <c r="G7" s="19">
        <v>0.18432672599969738</v>
      </c>
      <c r="H7" s="18">
        <v>72702</v>
      </c>
      <c r="I7" s="19">
        <v>6.8773898929878124E-3</v>
      </c>
      <c r="K7" s="111"/>
      <c r="L7" s="111"/>
      <c r="M7" s="111"/>
      <c r="N7" s="111"/>
      <c r="O7" s="111"/>
    </row>
    <row r="8" spans="1:15">
      <c r="A8" s="17" t="s">
        <v>15</v>
      </c>
      <c r="B8" s="36">
        <v>0.19171779141104295</v>
      </c>
      <c r="C8" s="19">
        <v>0.3834355828220859</v>
      </c>
      <c r="D8" s="19">
        <v>0.72852760736196309</v>
      </c>
      <c r="E8" s="36">
        <v>4.3711656441717786</v>
      </c>
      <c r="F8" s="19">
        <v>93.692484662576689</v>
      </c>
      <c r="G8" s="19">
        <v>0.63266871165644167</v>
      </c>
      <c r="H8" s="18">
        <v>5218</v>
      </c>
      <c r="I8" s="19">
        <v>3.8328861632809505E-2</v>
      </c>
      <c r="K8" s="111"/>
      <c r="L8" s="111"/>
      <c r="M8" s="111"/>
      <c r="N8" s="111"/>
      <c r="O8" s="111"/>
    </row>
    <row r="9" spans="1:15">
      <c r="A9" s="17" t="s">
        <v>16</v>
      </c>
      <c r="B9" s="36">
        <v>0.17482517482517482</v>
      </c>
      <c r="C9" s="19">
        <v>0.32467532467532467</v>
      </c>
      <c r="D9" s="19">
        <v>0.4745254745254745</v>
      </c>
      <c r="E9" s="36">
        <v>4.5704295704295701</v>
      </c>
      <c r="F9" s="19">
        <v>93.856143856143859</v>
      </c>
      <c r="G9" s="19">
        <v>0.59940059940059942</v>
      </c>
      <c r="H9" s="18">
        <v>4004</v>
      </c>
      <c r="I9" s="65">
        <v>0</v>
      </c>
      <c r="K9" s="111"/>
      <c r="L9" s="111"/>
      <c r="M9" s="111"/>
      <c r="N9" s="111"/>
      <c r="O9" s="111"/>
    </row>
    <row r="10" spans="1:15">
      <c r="A10" s="17" t="s">
        <v>17</v>
      </c>
      <c r="B10" s="36">
        <v>0.35621860252702087</v>
      </c>
      <c r="C10" s="19">
        <v>0.53280560207033034</v>
      </c>
      <c r="D10" s="19">
        <v>0.69721418785203226</v>
      </c>
      <c r="E10" s="36">
        <v>4.5821281778048411</v>
      </c>
      <c r="F10" s="19">
        <v>93.295783224235038</v>
      </c>
      <c r="G10" s="19">
        <v>0.53585020551073226</v>
      </c>
      <c r="H10" s="18">
        <v>32845</v>
      </c>
      <c r="I10" s="19">
        <v>0</v>
      </c>
      <c r="K10" s="111"/>
      <c r="L10" s="111"/>
      <c r="M10" s="111"/>
      <c r="N10" s="111"/>
      <c r="O10" s="111"/>
    </row>
    <row r="11" spans="1:15">
      <c r="A11" s="17" t="s">
        <v>18</v>
      </c>
      <c r="B11" s="36">
        <v>0.40547389761784086</v>
      </c>
      <c r="C11" s="19">
        <v>0.44348707551951344</v>
      </c>
      <c r="D11" s="19">
        <v>0.70957932083122155</v>
      </c>
      <c r="E11" s="36">
        <v>4.4348707551951341</v>
      </c>
      <c r="F11" s="19">
        <v>93.461733400912323</v>
      </c>
      <c r="G11" s="19">
        <v>0.54485554992397367</v>
      </c>
      <c r="H11" s="18">
        <v>7892</v>
      </c>
      <c r="I11" s="19">
        <v>0</v>
      </c>
      <c r="K11" s="111"/>
      <c r="L11" s="111"/>
      <c r="M11" s="111"/>
      <c r="N11" s="111"/>
      <c r="O11" s="111"/>
    </row>
    <row r="12" spans="1:15">
      <c r="A12" s="17" t="s">
        <v>19</v>
      </c>
      <c r="B12" s="36">
        <v>0.3597553663508814</v>
      </c>
      <c r="C12" s="19">
        <v>0.67154335052164527</v>
      </c>
      <c r="D12" s="19">
        <v>0.89938841587720342</v>
      </c>
      <c r="E12" s="36">
        <v>4.6648279170164288</v>
      </c>
      <c r="F12" s="19">
        <v>90.742295239237308</v>
      </c>
      <c r="G12" s="19">
        <v>2.6621897109965222</v>
      </c>
      <c r="H12" s="18">
        <v>8375</v>
      </c>
      <c r="I12" s="19">
        <v>0.42985074626865671</v>
      </c>
      <c r="K12" s="111"/>
      <c r="L12" s="111"/>
      <c r="M12" s="111"/>
      <c r="N12" s="111"/>
      <c r="O12" s="111"/>
    </row>
    <row r="13" spans="1:15">
      <c r="A13" s="17" t="s">
        <v>20</v>
      </c>
      <c r="B13" s="36">
        <v>0.3987138263665595</v>
      </c>
      <c r="C13" s="19">
        <v>0.61736334405144688</v>
      </c>
      <c r="D13" s="19">
        <v>0.83922829581993574</v>
      </c>
      <c r="E13" s="36">
        <v>4.3408360128617369</v>
      </c>
      <c r="F13" s="19">
        <v>92.745980707395503</v>
      </c>
      <c r="G13" s="19">
        <v>1.0578778135048232</v>
      </c>
      <c r="H13" s="18">
        <v>31123</v>
      </c>
      <c r="I13" s="19">
        <v>7.3900330944960319E-2</v>
      </c>
      <c r="K13" s="111"/>
      <c r="L13" s="111"/>
      <c r="M13" s="111"/>
      <c r="N13" s="111"/>
      <c r="O13" s="111"/>
    </row>
    <row r="14" spans="1:15">
      <c r="A14" s="17" t="s">
        <v>21</v>
      </c>
      <c r="B14" s="36">
        <v>0.27142796556257687</v>
      </c>
      <c r="C14" s="19">
        <v>0.56830230289664529</v>
      </c>
      <c r="D14" s="19">
        <v>0.88638195004029019</v>
      </c>
      <c r="E14" s="36">
        <v>5.0086941770219262</v>
      </c>
      <c r="F14" s="19">
        <v>92.535730947029137</v>
      </c>
      <c r="G14" s="19">
        <v>0.7294626574494254</v>
      </c>
      <c r="H14" s="18">
        <v>23626</v>
      </c>
      <c r="I14" s="19">
        <v>0.19893337848133413</v>
      </c>
      <c r="K14" s="111"/>
      <c r="L14" s="111"/>
      <c r="M14" s="111"/>
      <c r="N14" s="111"/>
      <c r="O14" s="111"/>
    </row>
    <row r="15" spans="1:15">
      <c r="A15" s="17" t="s">
        <v>22</v>
      </c>
      <c r="B15" s="36">
        <v>0.30115442529697173</v>
      </c>
      <c r="C15" s="19">
        <v>0.50192404216161957</v>
      </c>
      <c r="D15" s="19">
        <v>0.73615526183704205</v>
      </c>
      <c r="E15" s="36">
        <v>4.6344319892922865</v>
      </c>
      <c r="F15" s="19">
        <v>93.62556466454744</v>
      </c>
      <c r="G15" s="19">
        <v>0.20076961686464781</v>
      </c>
      <c r="H15" s="18">
        <v>6016</v>
      </c>
      <c r="I15" s="19">
        <v>0.64827127659574468</v>
      </c>
      <c r="K15" s="111"/>
      <c r="L15" s="111"/>
      <c r="M15" s="111"/>
      <c r="N15" s="111"/>
      <c r="O15" s="111"/>
    </row>
    <row r="16" spans="1:15">
      <c r="A16" s="17" t="s">
        <v>23</v>
      </c>
      <c r="B16" s="36">
        <v>0.20401589176420057</v>
      </c>
      <c r="C16" s="19">
        <v>0.45098249758402237</v>
      </c>
      <c r="D16" s="19">
        <v>0.67647374637603341</v>
      </c>
      <c r="E16" s="36">
        <v>4.2521206915064962</v>
      </c>
      <c r="F16" s="19">
        <v>94.373456458713619</v>
      </c>
      <c r="G16" s="19">
        <v>4.2950714055621175E-2</v>
      </c>
      <c r="H16" s="18">
        <v>9358</v>
      </c>
      <c r="I16" s="19">
        <v>0.48087198119256253</v>
      </c>
      <c r="K16" s="111"/>
      <c r="L16" s="111"/>
      <c r="M16" s="111"/>
      <c r="N16" s="111"/>
      <c r="O16" s="111"/>
    </row>
    <row r="17" spans="1:15">
      <c r="A17" s="17" t="s">
        <v>24</v>
      </c>
      <c r="B17" s="36">
        <v>0.31549853984146847</v>
      </c>
      <c r="C17" s="19">
        <v>0.68836045056320405</v>
      </c>
      <c r="D17" s="19">
        <v>0.85784313725490202</v>
      </c>
      <c r="E17" s="36">
        <v>5.6633291614518146</v>
      </c>
      <c r="F17" s="19">
        <v>91.241656236962868</v>
      </c>
      <c r="G17" s="19">
        <v>1.2333124739257404</v>
      </c>
      <c r="H17" s="18">
        <v>38388</v>
      </c>
      <c r="I17" s="19">
        <v>9.3779306033135348E-2</v>
      </c>
      <c r="K17" s="111"/>
      <c r="L17" s="111"/>
      <c r="M17" s="111"/>
      <c r="N17" s="111"/>
      <c r="O17" s="111"/>
    </row>
    <row r="18" spans="1:15">
      <c r="A18" s="17" t="s">
        <v>25</v>
      </c>
      <c r="B18" s="36">
        <v>0.20792563600782776</v>
      </c>
      <c r="C18" s="19">
        <v>0.55039138943248533</v>
      </c>
      <c r="D18" s="19">
        <v>0.57485322896281799</v>
      </c>
      <c r="E18" s="36">
        <v>4.0851272015655571</v>
      </c>
      <c r="F18" s="19">
        <v>94.483855185909988</v>
      </c>
      <c r="G18" s="19">
        <v>9.7847358121330719E-2</v>
      </c>
      <c r="H18" s="18">
        <v>8272</v>
      </c>
      <c r="I18" s="19">
        <v>1.1605415860735011</v>
      </c>
      <c r="K18" s="111"/>
      <c r="L18" s="111"/>
      <c r="M18" s="111"/>
      <c r="N18" s="111"/>
      <c r="O18" s="111"/>
    </row>
    <row r="19" spans="1:15">
      <c r="A19" s="17" t="s">
        <v>26</v>
      </c>
      <c r="B19" s="36">
        <v>0.23923444976076555</v>
      </c>
      <c r="C19" s="19">
        <v>0.35885167464114831</v>
      </c>
      <c r="D19" s="19">
        <v>0.83732057416267947</v>
      </c>
      <c r="E19" s="36">
        <v>4.9043062200956937</v>
      </c>
      <c r="F19" s="19">
        <v>93.301435406698559</v>
      </c>
      <c r="G19" s="19">
        <v>0.35885167464114831</v>
      </c>
      <c r="H19" s="18">
        <v>1672</v>
      </c>
      <c r="I19" s="19">
        <v>0</v>
      </c>
      <c r="K19" s="111"/>
      <c r="L19" s="111"/>
      <c r="M19" s="111"/>
      <c r="N19" s="111"/>
      <c r="O19" s="111"/>
    </row>
    <row r="20" spans="1:15">
      <c r="A20" s="17" t="s">
        <v>27</v>
      </c>
      <c r="B20" s="36">
        <v>0.26273630246715796</v>
      </c>
      <c r="C20" s="19">
        <v>0.49770372743778701</v>
      </c>
      <c r="D20" s="19">
        <v>0.70917440991135317</v>
      </c>
      <c r="E20" s="36">
        <v>5.6968920217878889</v>
      </c>
      <c r="F20" s="19">
        <v>92.26957171846631</v>
      </c>
      <c r="G20" s="19">
        <v>0.56392181992950974</v>
      </c>
      <c r="H20" s="18">
        <v>46833</v>
      </c>
      <c r="I20" s="19">
        <v>3.8434437255781183E-2</v>
      </c>
      <c r="K20" s="111"/>
      <c r="L20" s="111"/>
      <c r="M20" s="111"/>
      <c r="N20" s="111"/>
      <c r="O20" s="111"/>
    </row>
    <row r="21" spans="1:15">
      <c r="A21" s="17" t="s">
        <v>28</v>
      </c>
      <c r="B21" s="36">
        <v>0.33773968622893669</v>
      </c>
      <c r="C21" s="19">
        <v>0.62463683904706557</v>
      </c>
      <c r="D21" s="19">
        <v>0.75537478210342823</v>
      </c>
      <c r="E21" s="36">
        <v>5.2476757699012202</v>
      </c>
      <c r="F21" s="19">
        <v>92.82393957001743</v>
      </c>
      <c r="G21" s="19">
        <v>0.21063335270191749</v>
      </c>
      <c r="H21" s="18">
        <v>27539</v>
      </c>
      <c r="I21" s="19">
        <v>1.0893641744435164E-2</v>
      </c>
      <c r="K21" s="111"/>
      <c r="L21" s="111"/>
      <c r="M21" s="111"/>
      <c r="N21" s="111"/>
      <c r="O21" s="111"/>
    </row>
    <row r="22" spans="1:15">
      <c r="A22" s="17" t="s">
        <v>29</v>
      </c>
      <c r="B22" s="36">
        <v>0.29162248144220576</v>
      </c>
      <c r="C22" s="19">
        <v>0.23860021208907742</v>
      </c>
      <c r="D22" s="19">
        <v>0.34464475079533402</v>
      </c>
      <c r="E22" s="36">
        <v>4.1092258748674437</v>
      </c>
      <c r="F22" s="19">
        <v>94.936373276776237</v>
      </c>
      <c r="G22" s="19">
        <v>7.9533404029692473E-2</v>
      </c>
      <c r="H22" s="18">
        <v>3824</v>
      </c>
      <c r="I22" s="19">
        <v>1.3598326359832638</v>
      </c>
      <c r="K22" s="111"/>
      <c r="L22" s="111"/>
      <c r="M22" s="111"/>
      <c r="N22" s="111"/>
      <c r="O22" s="111"/>
    </row>
    <row r="23" spans="1:15">
      <c r="A23" s="17" t="s">
        <v>30</v>
      </c>
      <c r="B23" s="36">
        <v>0.33164876816171829</v>
      </c>
      <c r="C23" s="19">
        <v>0.73436512950094757</v>
      </c>
      <c r="D23" s="19">
        <v>0.71067593177511057</v>
      </c>
      <c r="E23" s="36">
        <v>5.5906506632975361</v>
      </c>
      <c r="F23" s="19">
        <v>92.482627921667714</v>
      </c>
      <c r="G23" s="19">
        <v>0.15003158559696778</v>
      </c>
      <c r="H23" s="18">
        <v>12674</v>
      </c>
      <c r="I23" s="19">
        <v>7.8901688496133812E-2</v>
      </c>
      <c r="K23" s="111"/>
      <c r="L23" s="111"/>
      <c r="M23" s="111"/>
      <c r="N23" s="111"/>
      <c r="O23" s="111"/>
    </row>
    <row r="24" spans="1:15">
      <c r="A24" s="17" t="s">
        <v>31</v>
      </c>
      <c r="B24" s="36">
        <v>0.30402562501696567</v>
      </c>
      <c r="C24" s="19">
        <v>0.64605445316105214</v>
      </c>
      <c r="D24" s="19">
        <v>0.70305925785173329</v>
      </c>
      <c r="E24" s="36">
        <v>5.5674692581231842</v>
      </c>
      <c r="F24" s="19">
        <v>92.288064279703576</v>
      </c>
      <c r="G24" s="19">
        <v>0.49132712614348922</v>
      </c>
      <c r="H24" s="18">
        <v>38047</v>
      </c>
      <c r="I24" s="19">
        <v>3.1750203695429335</v>
      </c>
      <c r="K24" s="111"/>
      <c r="L24" s="111"/>
      <c r="M24" s="111"/>
      <c r="N24" s="111"/>
      <c r="O24" s="111"/>
    </row>
    <row r="25" spans="1:15">
      <c r="A25" s="17" t="s">
        <v>32</v>
      </c>
      <c r="B25" s="36">
        <v>0.29222676797194624</v>
      </c>
      <c r="C25" s="19">
        <v>0.7247223845704267</v>
      </c>
      <c r="D25" s="19">
        <v>0.88836937463471666</v>
      </c>
      <c r="E25" s="36">
        <v>6.2419637638807712</v>
      </c>
      <c r="F25" s="19">
        <v>91.747516072472237</v>
      </c>
      <c r="G25" s="19">
        <v>0.10520163646990065</v>
      </c>
      <c r="H25" s="18">
        <v>8556</v>
      </c>
      <c r="I25" s="19">
        <v>1.168770453482936E-2</v>
      </c>
      <c r="K25" s="111"/>
      <c r="L25" s="111"/>
      <c r="M25" s="111"/>
      <c r="N25" s="111"/>
      <c r="O25" s="111"/>
    </row>
    <row r="26" spans="1:15">
      <c r="A26" s="21" t="s">
        <v>33</v>
      </c>
      <c r="B26" s="38">
        <v>0.30475416497358798</v>
      </c>
      <c r="C26" s="23">
        <v>0.58507962307230899</v>
      </c>
      <c r="D26" s="23">
        <v>0.75632243958127743</v>
      </c>
      <c r="E26" s="38">
        <v>5.0901201602136181</v>
      </c>
      <c r="F26" s="23">
        <v>92.723147771908444</v>
      </c>
      <c r="G26" s="23">
        <v>0.5405758402507691</v>
      </c>
      <c r="H26" s="22">
        <v>415070</v>
      </c>
      <c r="I26" s="23">
        <v>0.39077745922374535</v>
      </c>
      <c r="K26" s="111"/>
      <c r="L26" s="111"/>
      <c r="M26" s="111"/>
      <c r="N26" s="111"/>
      <c r="O26" s="111"/>
    </row>
  </sheetData>
  <mergeCells count="5">
    <mergeCell ref="A1:I1"/>
    <mergeCell ref="A3:A4"/>
    <mergeCell ref="H3:H4"/>
    <mergeCell ref="I3:I4"/>
    <mergeCell ref="C3:G3"/>
  </mergeCells>
  <printOptions gridLines="1"/>
  <pageMargins left="0.70866141732283472" right="0.70866141732283472" top="0.74803149606299213" bottom="0.74803149606299213" header="0.5" footer="0.5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D11"/>
  <sheetViews>
    <sheetView workbookViewId="0">
      <selection activeCell="A13" sqref="A13"/>
    </sheetView>
  </sheetViews>
  <sheetFormatPr defaultColWidth="8.85546875" defaultRowHeight="15"/>
  <cols>
    <col min="1" max="1" width="13.140625" customWidth="1"/>
    <col min="2" max="2" width="9.85546875" customWidth="1"/>
    <col min="3" max="3" width="10.140625" customWidth="1"/>
    <col min="4" max="4" width="10.42578125" bestFit="1" customWidth="1"/>
    <col min="5" max="5" width="12.140625" customWidth="1"/>
  </cols>
  <sheetData>
    <row r="1" spans="1:4" ht="44.25" customHeight="1">
      <c r="A1" s="316" t="s">
        <v>329</v>
      </c>
      <c r="B1" s="316"/>
      <c r="C1" s="316"/>
      <c r="D1" s="316"/>
    </row>
    <row r="3" spans="1:4" ht="25.5" customHeight="1">
      <c r="A3" s="318" t="s">
        <v>330</v>
      </c>
      <c r="B3" s="332" t="s">
        <v>331</v>
      </c>
      <c r="C3" s="332"/>
      <c r="D3" s="318" t="s">
        <v>65</v>
      </c>
    </row>
    <row r="4" spans="1:4">
      <c r="A4" s="319"/>
      <c r="B4" s="51" t="s">
        <v>332</v>
      </c>
      <c r="C4" s="51" t="s">
        <v>333</v>
      </c>
      <c r="D4" s="319"/>
    </row>
    <row r="5" spans="1:4">
      <c r="A5" s="103" t="s">
        <v>334</v>
      </c>
      <c r="B5" s="19">
        <v>0.13425008155378784</v>
      </c>
      <c r="C5" s="19">
        <v>1.2772433284417632</v>
      </c>
      <c r="D5" s="19">
        <v>0.3029371265090039</v>
      </c>
    </row>
    <row r="6" spans="1:4">
      <c r="A6" s="103" t="s">
        <v>335</v>
      </c>
      <c r="B6" s="19">
        <v>0.28292891019045946</v>
      </c>
      <c r="C6" s="19">
        <v>2.2537456745837634</v>
      </c>
      <c r="D6" s="19">
        <v>0.57378912046630393</v>
      </c>
    </row>
    <row r="7" spans="1:4">
      <c r="A7" s="103" t="s">
        <v>336</v>
      </c>
      <c r="B7" s="19">
        <v>0.40494592356528064</v>
      </c>
      <c r="C7" s="19">
        <v>2.6994220700400384</v>
      </c>
      <c r="D7" s="19">
        <v>0.74357294688573683</v>
      </c>
    </row>
    <row r="8" spans="1:4">
      <c r="A8" s="103" t="s">
        <v>337</v>
      </c>
      <c r="B8" s="19">
        <v>3.8697272339464504</v>
      </c>
      <c r="C8" s="19">
        <v>11.68541768574379</v>
      </c>
      <c r="D8" s="19">
        <v>5.0231948770738359</v>
      </c>
    </row>
    <row r="9" spans="1:4">
      <c r="A9" s="103" t="s">
        <v>338</v>
      </c>
      <c r="B9" s="19">
        <v>94.811610750043911</v>
      </c>
      <c r="C9" s="19">
        <v>81.783430258890874</v>
      </c>
      <c r="D9" s="19">
        <v>92.888865122124031</v>
      </c>
    </row>
    <row r="10" spans="1:4">
      <c r="A10" s="103" t="s">
        <v>339</v>
      </c>
      <c r="B10" s="19">
        <v>0.49653710070010793</v>
      </c>
      <c r="C10" s="19">
        <v>0.30074098229976265</v>
      </c>
      <c r="D10" s="19">
        <v>0.46764080694108362</v>
      </c>
    </row>
    <row r="11" spans="1:4">
      <c r="A11" s="162" t="s">
        <v>33</v>
      </c>
      <c r="B11" s="23">
        <v>100</v>
      </c>
      <c r="C11" s="23">
        <v>100</v>
      </c>
      <c r="D11" s="23">
        <v>100</v>
      </c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G11"/>
  <sheetViews>
    <sheetView zoomScale="80" workbookViewId="0">
      <selection activeCell="A13" sqref="A13"/>
    </sheetView>
  </sheetViews>
  <sheetFormatPr defaultColWidth="8.85546875" defaultRowHeight="15"/>
  <cols>
    <col min="1" max="1" width="22.7109375" customWidth="1"/>
    <col min="2" max="2" width="17.140625" customWidth="1"/>
    <col min="3" max="5" width="9.42578125" bestFit="1" customWidth="1"/>
    <col min="6" max="6" width="10.28515625" customWidth="1"/>
  </cols>
  <sheetData>
    <row r="1" spans="1:7" ht="29.25" customHeight="1">
      <c r="A1" s="316" t="s">
        <v>342</v>
      </c>
      <c r="B1" s="316"/>
      <c r="C1" s="316"/>
      <c r="D1" s="316"/>
      <c r="E1" s="316"/>
      <c r="F1" s="316"/>
      <c r="G1" s="316"/>
    </row>
    <row r="2" spans="1:7" ht="18.75" customHeight="1"/>
    <row r="3" spans="1:7" ht="27" customHeight="1">
      <c r="A3" s="11" t="s">
        <v>330</v>
      </c>
      <c r="B3" s="364" t="s">
        <v>331</v>
      </c>
      <c r="C3" s="364"/>
      <c r="D3" s="364"/>
      <c r="E3" s="364" t="s">
        <v>331</v>
      </c>
      <c r="F3" s="364"/>
      <c r="G3" s="364"/>
    </row>
    <row r="4" spans="1:7" ht="25.5">
      <c r="A4" s="13"/>
      <c r="B4" s="163" t="s">
        <v>332</v>
      </c>
      <c r="C4" s="163" t="s">
        <v>333</v>
      </c>
      <c r="D4" s="163" t="s">
        <v>65</v>
      </c>
      <c r="E4" s="163" t="s">
        <v>332</v>
      </c>
      <c r="F4" s="163" t="s">
        <v>333</v>
      </c>
      <c r="G4" s="163" t="s">
        <v>65</v>
      </c>
    </row>
    <row r="5" spans="1:7">
      <c r="A5" s="103" t="s">
        <v>334</v>
      </c>
      <c r="B5" s="164">
        <v>428</v>
      </c>
      <c r="C5" s="164">
        <v>705</v>
      </c>
      <c r="D5" s="164">
        <v>1133</v>
      </c>
      <c r="E5" s="19">
        <v>0.13425008155378784</v>
      </c>
      <c r="F5" s="19">
        <v>1.2772433284417632</v>
      </c>
      <c r="G5" s="19">
        <v>0.3029371265090039</v>
      </c>
    </row>
    <row r="6" spans="1:7">
      <c r="A6" s="103" t="s">
        <v>335</v>
      </c>
      <c r="B6" s="164">
        <v>902</v>
      </c>
      <c r="C6" s="164">
        <v>1244</v>
      </c>
      <c r="D6" s="164">
        <v>2146</v>
      </c>
      <c r="E6" s="19">
        <v>0.28292891019045946</v>
      </c>
      <c r="F6" s="19">
        <v>2.2537456745837634</v>
      </c>
      <c r="G6" s="19">
        <v>0.57378912046630393</v>
      </c>
    </row>
    <row r="7" spans="1:7" ht="16.5" customHeight="1">
      <c r="A7" s="103" t="s">
        <v>336</v>
      </c>
      <c r="B7" s="164">
        <v>1291</v>
      </c>
      <c r="C7" s="164">
        <v>1490</v>
      </c>
      <c r="D7" s="164">
        <v>2781</v>
      </c>
      <c r="E7" s="19">
        <v>0.40494592356528064</v>
      </c>
      <c r="F7" s="19">
        <v>2.6994220700400384</v>
      </c>
      <c r="G7" s="19">
        <v>0.74357294688573683</v>
      </c>
    </row>
    <row r="8" spans="1:7">
      <c r="A8" s="103" t="s">
        <v>337</v>
      </c>
      <c r="B8" s="164">
        <v>12337</v>
      </c>
      <c r="C8" s="164">
        <v>6450</v>
      </c>
      <c r="D8" s="164">
        <v>18787</v>
      </c>
      <c r="E8" s="19">
        <v>3.8697272339464504</v>
      </c>
      <c r="F8" s="19">
        <v>11.68541768574379</v>
      </c>
      <c r="G8" s="19">
        <v>5.0231948770738359</v>
      </c>
    </row>
    <row r="9" spans="1:7">
      <c r="A9" s="103" t="s">
        <v>338</v>
      </c>
      <c r="B9" s="164">
        <v>302267</v>
      </c>
      <c r="C9" s="164">
        <v>45142</v>
      </c>
      <c r="D9" s="164">
        <v>347409</v>
      </c>
      <c r="E9" s="19">
        <v>94.811610750043911</v>
      </c>
      <c r="F9" s="19">
        <v>81.783430258890874</v>
      </c>
      <c r="G9" s="19">
        <v>92.888865122124031</v>
      </c>
    </row>
    <row r="10" spans="1:7">
      <c r="A10" s="103" t="s">
        <v>339</v>
      </c>
      <c r="B10" s="164">
        <v>1583</v>
      </c>
      <c r="C10" s="164">
        <v>166</v>
      </c>
      <c r="D10" s="164">
        <v>1749</v>
      </c>
      <c r="E10" s="19">
        <v>0.49653710070010793</v>
      </c>
      <c r="F10" s="19">
        <v>0.30074098229976265</v>
      </c>
      <c r="G10" s="19">
        <v>0.46764080694108362</v>
      </c>
    </row>
    <row r="11" spans="1:7">
      <c r="A11" s="165" t="s">
        <v>33</v>
      </c>
      <c r="B11" s="166">
        <v>318808</v>
      </c>
      <c r="C11" s="166">
        <v>55197</v>
      </c>
      <c r="D11" s="166">
        <v>374005</v>
      </c>
      <c r="E11" s="23">
        <v>100</v>
      </c>
      <c r="F11" s="23">
        <v>100</v>
      </c>
      <c r="G11" s="23">
        <v>100</v>
      </c>
    </row>
  </sheetData>
  <mergeCells count="3">
    <mergeCell ref="A1:G1"/>
    <mergeCell ref="E3:G3"/>
    <mergeCell ref="B3:D3"/>
  </mergeCells>
  <printOptions gridLines="1"/>
  <pageMargins left="0.7" right="0.7" top="0.75" bottom="0.75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G11"/>
  <sheetViews>
    <sheetView zoomScale="90" workbookViewId="0">
      <selection activeCell="A13" sqref="A13"/>
    </sheetView>
  </sheetViews>
  <sheetFormatPr defaultColWidth="8.85546875" defaultRowHeight="15"/>
  <cols>
    <col min="1" max="1" width="18.42578125" customWidth="1"/>
    <col min="2" max="2" width="10.140625" customWidth="1"/>
    <col min="7" max="7" width="9.85546875" customWidth="1"/>
  </cols>
  <sheetData>
    <row r="1" spans="1:7" ht="33.75" customHeight="1">
      <c r="A1" s="316" t="s">
        <v>343</v>
      </c>
      <c r="B1" s="316"/>
      <c r="C1" s="316"/>
      <c r="D1" s="316"/>
      <c r="E1" s="316"/>
      <c r="F1" s="316"/>
      <c r="G1" s="316"/>
    </row>
    <row r="3" spans="1:7">
      <c r="A3" s="318" t="s">
        <v>344</v>
      </c>
      <c r="B3" s="332" t="s">
        <v>345</v>
      </c>
      <c r="C3" s="332"/>
      <c r="D3" s="332"/>
      <c r="E3" s="332"/>
      <c r="F3" s="332"/>
      <c r="G3" s="318" t="s">
        <v>346</v>
      </c>
    </row>
    <row r="4" spans="1:7" ht="25.5" customHeight="1">
      <c r="A4" s="319"/>
      <c r="B4" s="51" t="s">
        <v>347</v>
      </c>
      <c r="C4" s="51" t="s">
        <v>348</v>
      </c>
      <c r="D4" s="51" t="s">
        <v>349</v>
      </c>
      <c r="E4" s="51" t="s">
        <v>350</v>
      </c>
      <c r="F4" s="51" t="s">
        <v>351</v>
      </c>
      <c r="G4" s="319"/>
    </row>
    <row r="5" spans="1:7">
      <c r="A5" s="103" t="s">
        <v>352</v>
      </c>
      <c r="B5" s="66">
        <v>65.852966653327329</v>
      </c>
      <c r="C5" s="66">
        <v>28.956086540263716</v>
      </c>
      <c r="D5" s="66">
        <v>4.1537705598978784E-2</v>
      </c>
      <c r="E5" s="66">
        <v>3.9828074423411053</v>
      </c>
      <c r="F5" s="66">
        <v>1.1666016584688796</v>
      </c>
      <c r="G5" s="144">
        <v>394822</v>
      </c>
    </row>
    <row r="6" spans="1:7">
      <c r="A6" s="103" t="s">
        <v>353</v>
      </c>
      <c r="B6" s="66">
        <v>27.171492204899778</v>
      </c>
      <c r="C6" s="66">
        <v>69.933184855233861</v>
      </c>
      <c r="D6" s="66">
        <v>0</v>
      </c>
      <c r="E6" s="66">
        <v>0.89086859688195985</v>
      </c>
      <c r="F6" s="66">
        <v>2.0044543429844097</v>
      </c>
      <c r="G6" s="17">
        <v>449</v>
      </c>
    </row>
    <row r="7" spans="1:7">
      <c r="A7" s="103" t="s">
        <v>354</v>
      </c>
      <c r="B7" s="66">
        <v>17.695473251028808</v>
      </c>
      <c r="C7" s="66">
        <v>78.189300411522638</v>
      </c>
      <c r="D7" s="66">
        <v>0.41152263374485598</v>
      </c>
      <c r="E7" s="66">
        <v>2.0576131687242798</v>
      </c>
      <c r="F7" s="66">
        <v>1.6460905349794239</v>
      </c>
      <c r="G7" s="17">
        <v>243</v>
      </c>
    </row>
    <row r="8" spans="1:7">
      <c r="A8" s="103" t="s">
        <v>355</v>
      </c>
      <c r="B8" s="66">
        <v>3.3873080128586737</v>
      </c>
      <c r="C8" s="66">
        <v>92.266936540064293</v>
      </c>
      <c r="D8" s="66">
        <v>2.3812358614120729E-2</v>
      </c>
      <c r="E8" s="66">
        <v>8.9296344802952732E-2</v>
      </c>
      <c r="F8" s="66">
        <v>4.2326467436599593</v>
      </c>
      <c r="G8" s="144">
        <v>16798</v>
      </c>
    </row>
    <row r="9" spans="1:7">
      <c r="A9" s="103" t="s">
        <v>356</v>
      </c>
      <c r="B9" s="66">
        <v>3.2407407407407405</v>
      </c>
      <c r="C9" s="66">
        <v>92.361111111111114</v>
      </c>
      <c r="D9" s="66">
        <v>0</v>
      </c>
      <c r="E9" s="66">
        <v>0.34722222222222221</v>
      </c>
      <c r="F9" s="66">
        <v>4.0509259259259256</v>
      </c>
      <c r="G9" s="144">
        <v>864</v>
      </c>
    </row>
    <row r="10" spans="1:7">
      <c r="A10" s="103" t="s">
        <v>357</v>
      </c>
      <c r="B10" s="66">
        <v>35.128205128205124</v>
      </c>
      <c r="C10" s="66">
        <v>52.820512820512825</v>
      </c>
      <c r="D10" s="66">
        <v>0</v>
      </c>
      <c r="E10" s="66">
        <v>9.3589743589743595</v>
      </c>
      <c r="F10" s="66">
        <v>2.6923076923076925</v>
      </c>
      <c r="G10" s="17">
        <v>780</v>
      </c>
    </row>
    <row r="11" spans="1:7">
      <c r="A11" s="21" t="s">
        <v>33</v>
      </c>
      <c r="B11" s="110">
        <v>63.059358965687174</v>
      </c>
      <c r="C11" s="110">
        <v>31.775840910628183</v>
      </c>
      <c r="D11" s="110">
        <v>4.0825594990771964E-2</v>
      </c>
      <c r="E11" s="110">
        <v>3.8228700634850079</v>
      </c>
      <c r="F11" s="110">
        <v>1.3011044652088628</v>
      </c>
      <c r="G11" s="146">
        <v>413956</v>
      </c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V25"/>
  <sheetViews>
    <sheetView workbookViewId="0">
      <selection activeCell="A13" sqref="A13"/>
    </sheetView>
  </sheetViews>
  <sheetFormatPr defaultColWidth="8.85546875" defaultRowHeight="15"/>
  <cols>
    <col min="2" max="2" width="11.140625" customWidth="1"/>
    <col min="6" max="6" width="10" customWidth="1"/>
  </cols>
  <sheetData>
    <row r="1" spans="1:12" ht="28.5" customHeight="1">
      <c r="A1" s="316" t="s">
        <v>358</v>
      </c>
      <c r="B1" s="316"/>
      <c r="C1" s="316"/>
      <c r="D1" s="316"/>
      <c r="E1" s="316"/>
      <c r="F1" s="316"/>
      <c r="G1" s="316"/>
      <c r="H1" s="316"/>
      <c r="I1" s="316"/>
    </row>
    <row r="3" spans="1:12" ht="16.5" customHeight="1">
      <c r="A3" s="318" t="s">
        <v>330</v>
      </c>
      <c r="B3" s="332" t="s">
        <v>359</v>
      </c>
      <c r="C3" s="332"/>
      <c r="D3" s="332"/>
      <c r="E3" s="318" t="s">
        <v>65</v>
      </c>
      <c r="F3" s="332" t="s">
        <v>359</v>
      </c>
      <c r="G3" s="332"/>
      <c r="H3" s="332"/>
      <c r="I3" s="318" t="s">
        <v>65</v>
      </c>
    </row>
    <row r="4" spans="1:12" ht="38.25" customHeight="1">
      <c r="A4" s="319"/>
      <c r="B4" s="51" t="s">
        <v>347</v>
      </c>
      <c r="C4" s="51" t="s">
        <v>348</v>
      </c>
      <c r="D4" s="51" t="s">
        <v>360</v>
      </c>
      <c r="E4" s="319"/>
      <c r="F4" s="51" t="s">
        <v>347</v>
      </c>
      <c r="G4" s="51" t="s">
        <v>348</v>
      </c>
      <c r="H4" s="51" t="s">
        <v>360</v>
      </c>
      <c r="I4" s="319"/>
    </row>
    <row r="5" spans="1:12">
      <c r="A5" s="17" t="s">
        <v>352</v>
      </c>
      <c r="B5" s="18">
        <v>260002</v>
      </c>
      <c r="C5" s="18">
        <v>114325</v>
      </c>
      <c r="D5" s="18">
        <v>20495</v>
      </c>
      <c r="E5" s="86">
        <v>394822</v>
      </c>
      <c r="F5" s="19">
        <v>65.852880165948619</v>
      </c>
      <c r="G5" s="19">
        <v>28.956159880046904</v>
      </c>
      <c r="H5" s="19">
        <v>5.1909599540044731</v>
      </c>
      <c r="I5" s="86">
        <v>394821</v>
      </c>
      <c r="L5" s="9"/>
    </row>
    <row r="6" spans="1:12">
      <c r="A6" s="17" t="s">
        <v>353</v>
      </c>
      <c r="B6" s="18">
        <v>122</v>
      </c>
      <c r="C6" s="18">
        <v>314</v>
      </c>
      <c r="D6" s="18">
        <v>13</v>
      </c>
      <c r="E6" s="86">
        <v>449</v>
      </c>
      <c r="F6" s="19">
        <v>27.171492204899778</v>
      </c>
      <c r="G6" s="19">
        <v>69.933184855233861</v>
      </c>
      <c r="H6" s="19">
        <v>2.8953229398663698</v>
      </c>
      <c r="I6" s="86">
        <v>449</v>
      </c>
      <c r="L6" s="9"/>
    </row>
    <row r="7" spans="1:12">
      <c r="A7" s="17" t="s">
        <v>354</v>
      </c>
      <c r="B7" s="18">
        <v>43</v>
      </c>
      <c r="C7" s="18">
        <v>190</v>
      </c>
      <c r="D7" s="18">
        <v>10</v>
      </c>
      <c r="E7" s="86">
        <v>243</v>
      </c>
      <c r="F7" s="19">
        <v>17.695473251028808</v>
      </c>
      <c r="G7" s="19">
        <v>78.189300411522638</v>
      </c>
      <c r="H7" s="19">
        <v>4.1152263374485596</v>
      </c>
      <c r="I7" s="86">
        <v>243</v>
      </c>
      <c r="L7" s="9"/>
    </row>
    <row r="8" spans="1:12">
      <c r="A8" s="17" t="s">
        <v>355</v>
      </c>
      <c r="B8" s="18">
        <v>569</v>
      </c>
      <c r="C8" s="18">
        <v>15499</v>
      </c>
      <c r="D8" s="18">
        <v>730</v>
      </c>
      <c r="E8" s="86">
        <v>16798</v>
      </c>
      <c r="F8" s="19">
        <v>3.3873080128586737</v>
      </c>
      <c r="G8" s="19">
        <v>92.266936540064293</v>
      </c>
      <c r="H8" s="19">
        <v>4.3457554470770328</v>
      </c>
      <c r="I8" s="86">
        <v>16798</v>
      </c>
      <c r="L8" s="9"/>
    </row>
    <row r="9" spans="1:12">
      <c r="A9" s="17" t="s">
        <v>356</v>
      </c>
      <c r="B9" s="18">
        <v>28</v>
      </c>
      <c r="C9" s="18">
        <v>798</v>
      </c>
      <c r="D9" s="18">
        <v>38</v>
      </c>
      <c r="E9" s="86">
        <v>864</v>
      </c>
      <c r="F9" s="19">
        <v>3.2407407407407405</v>
      </c>
      <c r="G9" s="19">
        <v>92.361111111111114</v>
      </c>
      <c r="H9" s="19">
        <v>4.3981481481481479</v>
      </c>
      <c r="I9" s="86">
        <v>864</v>
      </c>
      <c r="L9" s="9"/>
    </row>
    <row r="10" spans="1:12">
      <c r="A10" s="17" t="s">
        <v>357</v>
      </c>
      <c r="B10" s="18">
        <v>274</v>
      </c>
      <c r="C10" s="18">
        <v>412</v>
      </c>
      <c r="D10" s="18">
        <v>94</v>
      </c>
      <c r="E10" s="86">
        <v>780</v>
      </c>
      <c r="F10" s="19">
        <v>35.128205128205124</v>
      </c>
      <c r="G10" s="19">
        <v>52.820512820512825</v>
      </c>
      <c r="H10" s="19">
        <v>12.051282051282051</v>
      </c>
      <c r="I10" s="86">
        <v>780</v>
      </c>
      <c r="L10" s="9"/>
    </row>
    <row r="11" spans="1:12">
      <c r="A11" s="165" t="s">
        <v>33</v>
      </c>
      <c r="B11" s="120">
        <v>261038</v>
      </c>
      <c r="C11" s="120">
        <v>131538</v>
      </c>
      <c r="D11" s="120">
        <v>21380</v>
      </c>
      <c r="E11" s="167">
        <v>413956</v>
      </c>
      <c r="F11" s="23">
        <v>63.059269727385825</v>
      </c>
      <c r="G11" s="23">
        <v>31.775917672210745</v>
      </c>
      <c r="H11" s="23">
        <v>5.1648126004034252</v>
      </c>
      <c r="I11" s="167">
        <v>413955</v>
      </c>
      <c r="L11" s="9"/>
    </row>
    <row r="15" spans="1:12">
      <c r="C15" s="58"/>
    </row>
    <row r="17" spans="3:22">
      <c r="C17" s="58"/>
    </row>
    <row r="18" spans="3:22">
      <c r="C18" s="58"/>
    </row>
    <row r="24" spans="3:22">
      <c r="S24" s="111"/>
      <c r="U24" s="111"/>
      <c r="V24" s="111"/>
    </row>
    <row r="25" spans="3:22">
      <c r="S25" s="111"/>
      <c r="U25" s="111"/>
      <c r="V25" s="111"/>
    </row>
  </sheetData>
  <mergeCells count="6">
    <mergeCell ref="A1:I1"/>
    <mergeCell ref="F3:H3"/>
    <mergeCell ref="B3:D3"/>
    <mergeCell ref="I3:I4"/>
    <mergeCell ref="A3:A4"/>
    <mergeCell ref="E3:E4"/>
  </mergeCells>
  <printOptions gridLines="1"/>
  <pageMargins left="0.7" right="0.7" top="0.75" bottom="0.75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L18"/>
  <sheetViews>
    <sheetView zoomScale="80" workbookViewId="0">
      <selection activeCell="A10" sqref="A10"/>
    </sheetView>
  </sheetViews>
  <sheetFormatPr defaultColWidth="8.85546875" defaultRowHeight="15"/>
  <cols>
    <col min="1" max="1" width="18.42578125" customWidth="1"/>
    <col min="6" max="6" width="11.28515625" customWidth="1"/>
  </cols>
  <sheetData>
    <row r="1" spans="1:12" ht="64.5" customHeight="1">
      <c r="A1" s="316" t="s">
        <v>361</v>
      </c>
      <c r="B1" s="316"/>
      <c r="C1" s="316"/>
      <c r="D1" s="316"/>
      <c r="E1" s="316"/>
    </row>
    <row r="3" spans="1:12" ht="22.5" customHeight="1">
      <c r="A3" s="364" t="s">
        <v>362</v>
      </c>
      <c r="B3" s="364" t="s">
        <v>66</v>
      </c>
      <c r="C3" s="324" t="s">
        <v>363</v>
      </c>
      <c r="D3" s="324"/>
      <c r="E3" s="318" t="s">
        <v>346</v>
      </c>
      <c r="J3" s="58"/>
      <c r="K3" s="58"/>
      <c r="L3" s="58"/>
    </row>
    <row r="4" spans="1:12">
      <c r="A4" s="365"/>
      <c r="B4" s="365"/>
      <c r="C4" s="52" t="s">
        <v>364</v>
      </c>
      <c r="D4" s="52" t="s">
        <v>365</v>
      </c>
      <c r="E4" s="319"/>
      <c r="J4" s="58"/>
      <c r="K4" s="58"/>
      <c r="L4" s="58"/>
    </row>
    <row r="5" spans="1:12">
      <c r="A5" s="103" t="s">
        <v>366</v>
      </c>
      <c r="B5" s="19">
        <v>64.817584422000067</v>
      </c>
      <c r="C5" s="19">
        <v>49.002031263799346</v>
      </c>
      <c r="D5" s="19">
        <v>18.957345971563981</v>
      </c>
      <c r="E5" s="144">
        <v>261074</v>
      </c>
      <c r="J5" s="58"/>
      <c r="K5" s="58"/>
      <c r="L5" s="58"/>
    </row>
    <row r="6" spans="1:12">
      <c r="A6" s="103" t="s">
        <v>367</v>
      </c>
      <c r="B6" s="19">
        <v>30.00703007733085</v>
      </c>
      <c r="C6" s="19">
        <v>45.891106597191552</v>
      </c>
      <c r="D6" s="19">
        <v>79.620853080568722</v>
      </c>
      <c r="E6" s="144">
        <v>131672</v>
      </c>
      <c r="J6" s="58"/>
      <c r="K6" s="58"/>
      <c r="L6" s="58"/>
    </row>
    <row r="7" spans="1:12">
      <c r="A7" s="103" t="s">
        <v>62</v>
      </c>
      <c r="B7" s="19">
        <v>5.175385500669079</v>
      </c>
      <c r="C7" s="19">
        <v>5.1068621390090971</v>
      </c>
      <c r="D7" s="19">
        <v>1.4218009478672986</v>
      </c>
      <c r="E7" s="144">
        <v>21386</v>
      </c>
    </row>
    <row r="8" spans="1:12">
      <c r="A8" s="104" t="s">
        <v>33</v>
      </c>
      <c r="B8" s="23">
        <v>100</v>
      </c>
      <c r="C8" s="23">
        <v>100</v>
      </c>
      <c r="D8" s="23">
        <v>100</v>
      </c>
      <c r="E8" s="146">
        <v>414132</v>
      </c>
    </row>
    <row r="11" spans="1:12" s="45" customFormat="1"/>
    <row r="15" spans="1:12">
      <c r="C15" s="111"/>
      <c r="D15" s="111"/>
      <c r="E15" s="111"/>
      <c r="F15" s="111"/>
      <c r="G15" s="111"/>
      <c r="H15" s="111"/>
      <c r="I15" s="111"/>
    </row>
    <row r="16" spans="1:12">
      <c r="C16" s="111"/>
      <c r="D16" s="111"/>
      <c r="E16" s="111"/>
      <c r="F16" s="111"/>
      <c r="G16" s="111"/>
      <c r="H16" s="111"/>
      <c r="I16" s="111"/>
    </row>
    <row r="17" spans="3:9">
      <c r="C17" s="111"/>
      <c r="D17" s="111"/>
      <c r="E17" s="111"/>
      <c r="F17" s="111"/>
      <c r="G17" s="111"/>
      <c r="H17" s="111"/>
      <c r="I17" s="111"/>
    </row>
    <row r="18" spans="3:9">
      <c r="C18" s="111"/>
      <c r="D18" s="111"/>
      <c r="E18" s="111"/>
      <c r="F18" s="111"/>
      <c r="G18" s="111"/>
      <c r="H18" s="111"/>
      <c r="I18" s="111"/>
    </row>
  </sheetData>
  <mergeCells count="5">
    <mergeCell ref="A1:E1"/>
    <mergeCell ref="A3:A4"/>
    <mergeCell ref="B3:B4"/>
    <mergeCell ref="E3:E4"/>
    <mergeCell ref="C3:D3"/>
  </mergeCells>
  <printOptions gridLines="1"/>
  <pageMargins left="0.7" right="0.7" top="0.75" bottom="0.75" header="0.5" footer="0.5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I27"/>
  <sheetViews>
    <sheetView workbookViewId="0">
      <selection activeCell="A10" sqref="A10"/>
    </sheetView>
  </sheetViews>
  <sheetFormatPr defaultColWidth="8.85546875" defaultRowHeight="15"/>
  <cols>
    <col min="1" max="1" width="9.28515625" customWidth="1"/>
    <col min="2" max="2" width="11.42578125" customWidth="1"/>
    <col min="3" max="3" width="13.85546875" customWidth="1"/>
    <col min="6" max="6" width="12" bestFit="1" customWidth="1"/>
    <col min="7" max="7" width="11" bestFit="1" customWidth="1"/>
  </cols>
  <sheetData>
    <row r="1" spans="1:9" ht="45.75" customHeight="1">
      <c r="A1" t="s">
        <v>368</v>
      </c>
    </row>
    <row r="3" spans="1:9" ht="16.5" customHeight="1">
      <c r="A3" s="318" t="s">
        <v>362</v>
      </c>
      <c r="B3" s="168"/>
      <c r="C3" s="324" t="s">
        <v>363</v>
      </c>
      <c r="D3" s="324"/>
      <c r="E3" s="318" t="s">
        <v>346</v>
      </c>
      <c r="F3" s="168"/>
      <c r="G3" s="324" t="s">
        <v>363</v>
      </c>
      <c r="H3" s="324"/>
      <c r="I3" s="318" t="s">
        <v>346</v>
      </c>
    </row>
    <row r="4" spans="1:9" ht="23.25" customHeight="1">
      <c r="A4" s="381"/>
      <c r="B4" s="52" t="s">
        <v>66</v>
      </c>
      <c r="C4" s="52" t="s">
        <v>364</v>
      </c>
      <c r="D4" s="52" t="s">
        <v>365</v>
      </c>
      <c r="E4" s="319"/>
      <c r="F4" s="52" t="s">
        <v>66</v>
      </c>
      <c r="G4" s="52" t="s">
        <v>364</v>
      </c>
      <c r="H4" s="52" t="s">
        <v>365</v>
      </c>
      <c r="I4" s="319"/>
    </row>
    <row r="5" spans="1:9">
      <c r="A5" s="103" t="s">
        <v>366</v>
      </c>
      <c r="B5" s="18">
        <v>238800</v>
      </c>
      <c r="C5" s="18">
        <v>22194</v>
      </c>
      <c r="D5" s="18">
        <v>80</v>
      </c>
      <c r="E5" s="144">
        <v>261074</v>
      </c>
      <c r="F5" s="19">
        <v>64.817584422000067</v>
      </c>
      <c r="G5" s="19">
        <v>49.002031263799346</v>
      </c>
      <c r="H5" s="19">
        <v>18.957345971563981</v>
      </c>
      <c r="I5" s="144">
        <v>261073</v>
      </c>
    </row>
    <row r="6" spans="1:9">
      <c r="A6" s="103" t="s">
        <v>367</v>
      </c>
      <c r="B6" s="18">
        <v>110551</v>
      </c>
      <c r="C6" s="18">
        <v>20785</v>
      </c>
      <c r="D6" s="18">
        <v>336</v>
      </c>
      <c r="E6" s="144">
        <v>131672</v>
      </c>
      <c r="F6" s="19">
        <v>30.00703007733085</v>
      </c>
      <c r="G6" s="19">
        <v>45.891106597191552</v>
      </c>
      <c r="H6" s="19">
        <v>79.620853080568722</v>
      </c>
      <c r="I6" s="144">
        <v>131672</v>
      </c>
    </row>
    <row r="7" spans="1:9">
      <c r="A7" s="103" t="s">
        <v>62</v>
      </c>
      <c r="B7" s="18">
        <v>19067</v>
      </c>
      <c r="C7" s="18">
        <v>2313</v>
      </c>
      <c r="D7" s="18">
        <v>6</v>
      </c>
      <c r="E7" s="144">
        <v>21386</v>
      </c>
      <c r="F7" s="19">
        <v>5.175385500669079</v>
      </c>
      <c r="G7" s="19">
        <v>5.1068621390090971</v>
      </c>
      <c r="H7" s="19">
        <v>1.4218009478672986</v>
      </c>
      <c r="I7" s="144">
        <v>21386</v>
      </c>
    </row>
    <row r="8" spans="1:9">
      <c r="A8" s="104" t="s">
        <v>33</v>
      </c>
      <c r="B8" s="120">
        <v>368418</v>
      </c>
      <c r="C8" s="120">
        <v>45292</v>
      </c>
      <c r="D8" s="120">
        <v>422</v>
      </c>
      <c r="E8" s="146">
        <v>414132</v>
      </c>
      <c r="F8" s="23">
        <v>100</v>
      </c>
      <c r="G8" s="23">
        <v>100</v>
      </c>
      <c r="H8" s="23">
        <v>100</v>
      </c>
      <c r="I8" s="146">
        <v>414131</v>
      </c>
    </row>
    <row r="10" spans="1:9" ht="16.5" customHeight="1"/>
    <row r="11" spans="1:9">
      <c r="B11" s="58"/>
    </row>
    <row r="12" spans="1:9">
      <c r="B12" s="58"/>
    </row>
    <row r="13" spans="1:9">
      <c r="B13" s="58"/>
    </row>
    <row r="24" spans="3:9">
      <c r="C24" s="111"/>
      <c r="D24" s="111"/>
      <c r="E24" s="111"/>
      <c r="F24" s="111"/>
      <c r="G24" s="111"/>
      <c r="H24" s="111"/>
      <c r="I24" s="111"/>
    </row>
    <row r="25" spans="3:9">
      <c r="C25" s="111"/>
      <c r="D25" s="111"/>
      <c r="E25" s="111"/>
      <c r="F25" s="111"/>
      <c r="G25" s="111"/>
      <c r="H25" s="111"/>
      <c r="I25" s="111"/>
    </row>
    <row r="26" spans="3:9">
      <c r="C26" s="111"/>
      <c r="D26" s="111"/>
      <c r="E26" s="111"/>
      <c r="F26" s="111"/>
      <c r="G26" s="111"/>
      <c r="H26" s="111"/>
      <c r="I26" s="111"/>
    </row>
    <row r="27" spans="3:9">
      <c r="C27" s="111"/>
      <c r="D27" s="111"/>
      <c r="E27" s="111"/>
      <c r="F27" s="111"/>
      <c r="G27" s="111"/>
      <c r="H27" s="111"/>
      <c r="I27" s="111"/>
    </row>
  </sheetData>
  <mergeCells count="5">
    <mergeCell ref="G3:H3"/>
    <mergeCell ref="C3:D3"/>
    <mergeCell ref="I3:I4"/>
    <mergeCell ref="A3:A4"/>
    <mergeCell ref="E3:E4"/>
  </mergeCells>
  <printOptions gridLines="1"/>
  <pageMargins left="0.7" right="0.7" top="0.75" bottom="0.75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I20"/>
  <sheetViews>
    <sheetView workbookViewId="0">
      <selection activeCell="A12" sqref="A12"/>
    </sheetView>
  </sheetViews>
  <sheetFormatPr defaultColWidth="8.85546875" defaultRowHeight="15"/>
  <cols>
    <col min="1" max="1" width="11" customWidth="1"/>
    <col min="3" max="3" width="10.42578125" customWidth="1"/>
    <col min="4" max="4" width="12.7109375" customWidth="1"/>
  </cols>
  <sheetData>
    <row r="1" spans="1:9" ht="45.75" customHeight="1">
      <c r="A1" s="316" t="s">
        <v>369</v>
      </c>
      <c r="B1" s="316"/>
      <c r="C1" s="316"/>
      <c r="D1" s="316"/>
      <c r="E1" s="316"/>
    </row>
    <row r="3" spans="1:9" ht="50.25" customHeight="1">
      <c r="A3" s="318" t="s">
        <v>370</v>
      </c>
      <c r="B3" s="382" t="s">
        <v>371</v>
      </c>
      <c r="C3" s="382"/>
      <c r="D3" s="382"/>
      <c r="E3" s="382"/>
    </row>
    <row r="4" spans="1:9" ht="25.5">
      <c r="A4" s="319"/>
      <c r="B4" s="51" t="s">
        <v>74</v>
      </c>
      <c r="C4" s="51" t="s">
        <v>75</v>
      </c>
      <c r="D4" s="51" t="s">
        <v>76</v>
      </c>
      <c r="E4" s="14" t="s">
        <v>33</v>
      </c>
    </row>
    <row r="5" spans="1:9">
      <c r="A5" s="103" t="s">
        <v>373</v>
      </c>
      <c r="B5" s="66">
        <v>33.174944506104325</v>
      </c>
      <c r="C5" s="66">
        <v>50.985432733504709</v>
      </c>
      <c r="D5" s="66">
        <v>79.620853080568722</v>
      </c>
      <c r="E5" s="66">
        <v>33.779479424728933</v>
      </c>
    </row>
    <row r="6" spans="1:9">
      <c r="A6" s="103" t="s">
        <v>374</v>
      </c>
      <c r="B6" s="66">
        <v>31.490384615384613</v>
      </c>
      <c r="C6" s="66">
        <v>53.023201312397475</v>
      </c>
      <c r="D6" s="66"/>
      <c r="E6" s="66">
        <v>33.964881096657777</v>
      </c>
    </row>
    <row r="7" spans="1:9">
      <c r="A7" s="103" t="s">
        <v>375</v>
      </c>
      <c r="B7" s="66">
        <v>27.697841726618705</v>
      </c>
      <c r="C7" s="66">
        <v>52.231500143967743</v>
      </c>
      <c r="D7" s="66"/>
      <c r="E7" s="66">
        <v>29.359121838990816</v>
      </c>
    </row>
    <row r="8" spans="1:9">
      <c r="A8" s="103" t="s">
        <v>376</v>
      </c>
      <c r="B8" s="66">
        <v>30.071471356211145</v>
      </c>
      <c r="C8" s="66">
        <v>45.895172629276679</v>
      </c>
      <c r="D8" s="66"/>
      <c r="E8" s="66">
        <v>32.122230602193753</v>
      </c>
    </row>
    <row r="9" spans="1:9">
      <c r="A9" s="103" t="s">
        <v>377</v>
      </c>
      <c r="B9" s="66">
        <v>28.219662114910378</v>
      </c>
      <c r="C9" s="66">
        <v>32.119914346895072</v>
      </c>
      <c r="D9" s="66"/>
      <c r="E9" s="66">
        <v>28.638543925356462</v>
      </c>
    </row>
    <row r="10" spans="1:9">
      <c r="A10" s="21" t="s">
        <v>33</v>
      </c>
      <c r="B10" s="110">
        <v>29.986356399065834</v>
      </c>
      <c r="C10" s="110">
        <v>45.866802012534201</v>
      </c>
      <c r="D10" s="110">
        <v>79.620853080568722</v>
      </c>
      <c r="E10" s="110">
        <v>31.723641129547136</v>
      </c>
    </row>
    <row r="14" spans="1:9">
      <c r="A14" s="45"/>
      <c r="B14" s="45"/>
      <c r="C14" s="45"/>
      <c r="D14" s="45"/>
      <c r="E14" s="45"/>
      <c r="F14" s="45"/>
      <c r="G14" s="45"/>
      <c r="H14" s="45"/>
      <c r="I14" s="45"/>
    </row>
    <row r="19" spans="3:9">
      <c r="C19" s="111"/>
      <c r="D19" s="111"/>
      <c r="E19" s="111"/>
      <c r="F19" s="111"/>
      <c r="G19" s="111"/>
      <c r="H19" s="111"/>
      <c r="I19" s="111"/>
    </row>
    <row r="20" spans="3:9">
      <c r="C20" s="111"/>
      <c r="D20" s="111"/>
      <c r="E20" s="111"/>
      <c r="F20" s="111"/>
      <c r="G20" s="111"/>
      <c r="I20" s="111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K25"/>
  <sheetViews>
    <sheetView zoomScale="80" workbookViewId="0">
      <selection activeCell="A27" sqref="A27"/>
    </sheetView>
  </sheetViews>
  <sheetFormatPr defaultColWidth="8.85546875" defaultRowHeight="15"/>
  <cols>
    <col min="1" max="1" width="20.42578125" customWidth="1"/>
    <col min="2" max="2" width="11.7109375" customWidth="1"/>
    <col min="3" max="3" width="11.140625" bestFit="1" customWidth="1"/>
    <col min="4" max="4" width="13.7109375" customWidth="1"/>
  </cols>
  <sheetData>
    <row r="1" spans="1:11" ht="63.75" customHeight="1">
      <c r="A1" s="316" t="s">
        <v>378</v>
      </c>
      <c r="B1" s="316"/>
      <c r="C1" s="316"/>
      <c r="D1" s="316"/>
      <c r="E1" s="316"/>
    </row>
    <row r="3" spans="1:11" ht="25.5">
      <c r="A3" s="26" t="s">
        <v>7</v>
      </c>
      <c r="B3" s="26" t="s">
        <v>379</v>
      </c>
      <c r="C3" s="26" t="s">
        <v>380</v>
      </c>
      <c r="D3" s="59" t="s">
        <v>381</v>
      </c>
      <c r="E3" s="26" t="s">
        <v>382</v>
      </c>
    </row>
    <row r="4" spans="1:11">
      <c r="A4" s="17" t="s">
        <v>12</v>
      </c>
      <c r="B4" s="66">
        <v>73.640826494724493</v>
      </c>
      <c r="C4" s="66">
        <v>34.638774912075029</v>
      </c>
      <c r="D4" s="66">
        <v>49.03282532239156</v>
      </c>
      <c r="E4" s="66">
        <v>97.406213364595544</v>
      </c>
      <c r="J4" s="111"/>
      <c r="K4" s="111"/>
    </row>
    <row r="5" spans="1:11">
      <c r="A5" s="17" t="s">
        <v>13</v>
      </c>
      <c r="B5" s="66">
        <v>99.012345679012341</v>
      </c>
      <c r="C5" s="66">
        <v>54.444444444444443</v>
      </c>
      <c r="D5" s="66">
        <v>99.012345679012341</v>
      </c>
      <c r="E5" s="66">
        <v>99.135802469135797</v>
      </c>
      <c r="J5" s="111"/>
      <c r="K5" s="111"/>
    </row>
    <row r="6" spans="1:11">
      <c r="A6" s="17" t="s">
        <v>14</v>
      </c>
      <c r="B6" s="66">
        <v>79.565779697861913</v>
      </c>
      <c r="C6" s="66">
        <v>34.829930100721008</v>
      </c>
      <c r="D6" s="66">
        <v>58.137039075399009</v>
      </c>
      <c r="E6" s="66">
        <v>98.204606113969675</v>
      </c>
      <c r="J6" s="111"/>
      <c r="K6" s="111"/>
    </row>
    <row r="7" spans="1:11">
      <c r="A7" s="17" t="s">
        <v>15</v>
      </c>
      <c r="B7" s="66">
        <v>86.201609812188579</v>
      </c>
      <c r="C7" s="66">
        <v>32.866998850134152</v>
      </c>
      <c r="D7" s="66">
        <v>35.281717133001152</v>
      </c>
      <c r="E7" s="66">
        <v>99.559218091222689</v>
      </c>
      <c r="J7" s="111"/>
      <c r="K7" s="111"/>
    </row>
    <row r="8" spans="1:11">
      <c r="A8" s="17" t="s">
        <v>16</v>
      </c>
      <c r="B8" s="66">
        <v>71.778221778221777</v>
      </c>
      <c r="C8" s="66">
        <v>100</v>
      </c>
      <c r="D8" s="66">
        <v>100</v>
      </c>
      <c r="E8" s="66">
        <v>100</v>
      </c>
      <c r="J8" s="111"/>
      <c r="K8" s="111"/>
    </row>
    <row r="9" spans="1:11">
      <c r="A9" s="17" t="s">
        <v>17</v>
      </c>
      <c r="B9" s="66">
        <v>83.28251400124455</v>
      </c>
      <c r="C9" s="66">
        <v>30.640571645377513</v>
      </c>
      <c r="D9" s="66">
        <v>35.739202131033174</v>
      </c>
      <c r="E9" s="66">
        <v>99.518493528798373</v>
      </c>
      <c r="J9" s="111"/>
      <c r="K9" s="111"/>
    </row>
    <row r="10" spans="1:11">
      <c r="A10" s="17" t="s">
        <v>18</v>
      </c>
      <c r="B10" s="66">
        <v>94.564115560060827</v>
      </c>
      <c r="C10" s="66">
        <v>29.726305119107959</v>
      </c>
      <c r="D10" s="66">
        <v>86.074505828687279</v>
      </c>
      <c r="E10" s="66">
        <v>99.455144450076034</v>
      </c>
      <c r="J10" s="111"/>
      <c r="K10" s="111"/>
    </row>
    <row r="11" spans="1:11">
      <c r="A11" s="17" t="s">
        <v>19</v>
      </c>
      <c r="B11" s="66">
        <v>89.634146341463421</v>
      </c>
      <c r="C11" s="66">
        <v>44.798276068478394</v>
      </c>
      <c r="D11" s="66">
        <v>70.859739327992344</v>
      </c>
      <c r="E11" s="66">
        <v>95.78947368421052</v>
      </c>
      <c r="J11" s="111"/>
      <c r="K11" s="111"/>
    </row>
    <row r="12" spans="1:11">
      <c r="A12" s="17" t="s">
        <v>20</v>
      </c>
      <c r="B12" s="66">
        <v>78.04791767165139</v>
      </c>
      <c r="C12" s="66">
        <v>36.67031481362261</v>
      </c>
      <c r="D12" s="66">
        <v>34.804174181911876</v>
      </c>
      <c r="E12" s="66">
        <v>99.199485613245457</v>
      </c>
      <c r="J12" s="111"/>
      <c r="K12" s="111"/>
    </row>
    <row r="13" spans="1:11">
      <c r="A13" s="17" t="s">
        <v>21</v>
      </c>
      <c r="B13" s="66">
        <v>92.402437992042664</v>
      </c>
      <c r="C13" s="66">
        <v>39.13061880978583</v>
      </c>
      <c r="D13" s="66">
        <v>71.264708372132404</v>
      </c>
      <c r="E13" s="66">
        <v>98.527046474223312</v>
      </c>
      <c r="J13" s="111"/>
      <c r="K13" s="111"/>
    </row>
    <row r="14" spans="1:11">
      <c r="A14" s="17" t="s">
        <v>22</v>
      </c>
      <c r="B14" s="66">
        <v>80.302526595744681</v>
      </c>
      <c r="C14" s="66">
        <v>22.42010652463382</v>
      </c>
      <c r="D14" s="66">
        <v>46.357285429141712</v>
      </c>
      <c r="E14" s="66">
        <v>98.867987348093891</v>
      </c>
      <c r="J14" s="111"/>
      <c r="K14" s="111"/>
    </row>
    <row r="15" spans="1:11">
      <c r="A15" s="17" t="s">
        <v>23</v>
      </c>
      <c r="B15" s="66">
        <v>95.063047659756364</v>
      </c>
      <c r="C15" s="66">
        <v>35.53109638811712</v>
      </c>
      <c r="D15" s="66">
        <v>58.848044453943146</v>
      </c>
      <c r="E15" s="66">
        <v>99.16639948701507</v>
      </c>
      <c r="J15" s="111"/>
      <c r="K15" s="111"/>
    </row>
    <row r="16" spans="1:11">
      <c r="A16" s="17" t="s">
        <v>24</v>
      </c>
      <c r="B16" s="66">
        <v>92.281380130874481</v>
      </c>
      <c r="C16" s="66">
        <v>63.28078524687686</v>
      </c>
      <c r="D16" s="66">
        <v>85.207217925837796</v>
      </c>
      <c r="E16" s="66">
        <v>95.587943684314894</v>
      </c>
      <c r="J16" s="111"/>
      <c r="K16" s="111"/>
    </row>
    <row r="17" spans="1:11">
      <c r="A17" s="17" t="s">
        <v>25</v>
      </c>
      <c r="B17" s="66">
        <v>98.392166344294012</v>
      </c>
      <c r="C17" s="66">
        <v>37.874758220502905</v>
      </c>
      <c r="D17" s="66">
        <v>71.167794970986463</v>
      </c>
      <c r="E17" s="66">
        <v>98.984526112185691</v>
      </c>
      <c r="J17" s="111"/>
      <c r="K17" s="111"/>
    </row>
    <row r="18" spans="1:11">
      <c r="A18" s="17" t="s">
        <v>26</v>
      </c>
      <c r="B18" s="66">
        <v>98.744019138755974</v>
      </c>
      <c r="C18" s="66">
        <v>38.397129186602868</v>
      </c>
      <c r="D18" s="66">
        <v>97.906698564593299</v>
      </c>
      <c r="E18" s="66">
        <v>92.523923444976077</v>
      </c>
      <c r="J18" s="111"/>
      <c r="K18" s="111"/>
    </row>
    <row r="19" spans="1:11">
      <c r="A19" s="17" t="s">
        <v>27</v>
      </c>
      <c r="B19" s="66">
        <v>97.324478988725659</v>
      </c>
      <c r="C19" s="66">
        <v>61.393918688076532</v>
      </c>
      <c r="D19" s="66">
        <v>94.478016698340838</v>
      </c>
      <c r="E19" s="66">
        <v>88.599918860632471</v>
      </c>
      <c r="J19" s="111"/>
      <c r="K19" s="111"/>
    </row>
    <row r="20" spans="1:11">
      <c r="A20" s="17" t="s">
        <v>28</v>
      </c>
      <c r="B20" s="66">
        <v>96.557609208758493</v>
      </c>
      <c r="C20" s="66">
        <v>54.115980972439083</v>
      </c>
      <c r="D20" s="66">
        <v>93.78336177784233</v>
      </c>
      <c r="E20" s="66">
        <v>90.972802207778059</v>
      </c>
      <c r="J20" s="111"/>
      <c r="K20" s="111"/>
    </row>
    <row r="21" spans="1:11">
      <c r="A21" s="17" t="s">
        <v>29</v>
      </c>
      <c r="B21" s="66">
        <v>97.437238493723854</v>
      </c>
      <c r="C21" s="66">
        <v>41.579497907949794</v>
      </c>
      <c r="D21" s="66">
        <v>95.188284518828453</v>
      </c>
      <c r="E21" s="66">
        <v>83.9173640167364</v>
      </c>
      <c r="J21" s="111"/>
      <c r="K21" s="111"/>
    </row>
    <row r="22" spans="1:11">
      <c r="A22" s="17" t="s">
        <v>30</v>
      </c>
      <c r="B22" s="66">
        <v>93.664194413760455</v>
      </c>
      <c r="C22" s="66">
        <v>39.214139182578506</v>
      </c>
      <c r="D22" s="66">
        <v>93.821997790752718</v>
      </c>
      <c r="E22" s="66">
        <v>94.240176739782228</v>
      </c>
      <c r="J22" s="111"/>
      <c r="K22" s="111"/>
    </row>
    <row r="23" spans="1:11">
      <c r="A23" s="17" t="s">
        <v>31</v>
      </c>
      <c r="B23" s="66">
        <v>93.45529096357042</v>
      </c>
      <c r="C23" s="66">
        <v>52.567944067707515</v>
      </c>
      <c r="D23" s="66">
        <v>98.070756452715131</v>
      </c>
      <c r="E23" s="66">
        <v>94.356831204331598</v>
      </c>
      <c r="J23" s="111"/>
      <c r="K23" s="111"/>
    </row>
    <row r="24" spans="1:11">
      <c r="A24" s="17" t="s">
        <v>32</v>
      </c>
      <c r="B24" s="66">
        <v>86.909770920991107</v>
      </c>
      <c r="C24" s="66">
        <v>60.004675081813929</v>
      </c>
      <c r="D24" s="66">
        <v>66.666666666666657</v>
      </c>
      <c r="E24" s="66">
        <v>86.138382421692384</v>
      </c>
      <c r="J24" s="111"/>
      <c r="K24" s="111"/>
    </row>
    <row r="25" spans="1:11">
      <c r="A25" s="21" t="s">
        <v>33</v>
      </c>
      <c r="B25" s="110">
        <v>87.562107410474439</v>
      </c>
      <c r="C25" s="110">
        <v>43.524264100649575</v>
      </c>
      <c r="D25" s="110">
        <v>69.497705044830511</v>
      </c>
      <c r="E25" s="110">
        <v>95.727939878445511</v>
      </c>
    </row>
  </sheetData>
  <mergeCells count="1">
    <mergeCell ref="A1:E1"/>
  </mergeCells>
  <printOptions gridLines="1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0"/>
  <sheetViews>
    <sheetView workbookViewId="0">
      <selection activeCell="A32" sqref="A32"/>
    </sheetView>
  </sheetViews>
  <sheetFormatPr defaultColWidth="8.85546875" defaultRowHeight="15"/>
  <cols>
    <col min="3" max="3" width="9.85546875" customWidth="1"/>
  </cols>
  <sheetData>
    <row r="1" spans="1:3" ht="51" customHeight="1">
      <c r="A1" s="315" t="s">
        <v>56</v>
      </c>
      <c r="B1" s="315"/>
      <c r="C1" s="315"/>
    </row>
    <row r="3" spans="1:3">
      <c r="A3" s="330" t="s">
        <v>52</v>
      </c>
      <c r="B3" s="330"/>
      <c r="C3" s="330"/>
    </row>
    <row r="4" spans="1:3" ht="51">
      <c r="A4" s="41" t="s">
        <v>54</v>
      </c>
      <c r="B4" s="42" t="s">
        <v>57</v>
      </c>
      <c r="C4" s="42" t="s">
        <v>58</v>
      </c>
    </row>
    <row r="5" spans="1:3">
      <c r="A5" s="17">
        <v>1993</v>
      </c>
      <c r="B5" s="43">
        <v>7.0730000000000004</v>
      </c>
      <c r="C5" s="43">
        <v>5.3970000000000002</v>
      </c>
    </row>
    <row r="6" spans="1:3">
      <c r="A6" s="17">
        <v>1994</v>
      </c>
      <c r="B6" s="43">
        <v>6.5279999999999996</v>
      </c>
      <c r="C6" s="43">
        <v>4.9060000000000006</v>
      </c>
    </row>
    <row r="7" spans="1:3">
      <c r="A7" s="17">
        <v>1995</v>
      </c>
      <c r="B7" s="43">
        <v>6.1319999999999997</v>
      </c>
      <c r="C7" s="43">
        <v>4.6029999999999998</v>
      </c>
    </row>
    <row r="8" spans="1:3">
      <c r="A8" s="17">
        <v>1996</v>
      </c>
      <c r="B8" s="43">
        <v>6.0449999999999999</v>
      </c>
      <c r="C8" s="43">
        <v>4.5640000000000001</v>
      </c>
    </row>
    <row r="9" spans="1:3">
      <c r="A9" s="17">
        <v>1997</v>
      </c>
      <c r="B9" s="43">
        <v>5.556</v>
      </c>
      <c r="C9" s="43">
        <v>4.2309999999999999</v>
      </c>
    </row>
    <row r="10" spans="1:3">
      <c r="A10" s="17">
        <v>1998</v>
      </c>
      <c r="B10" s="43">
        <v>5.2140000000000004</v>
      </c>
      <c r="C10" s="43">
        <v>3.8850000000000002</v>
      </c>
    </row>
    <row r="11" spans="1:3">
      <c r="A11" s="17">
        <v>1999</v>
      </c>
      <c r="B11" s="43">
        <v>4.8899999999999997</v>
      </c>
      <c r="C11" s="43">
        <v>3.601</v>
      </c>
    </row>
    <row r="12" spans="1:3">
      <c r="A12" s="17">
        <v>2000</v>
      </c>
      <c r="B12" s="43">
        <v>4.2699999999999996</v>
      </c>
      <c r="C12" s="43">
        <v>3.1420000000000003</v>
      </c>
    </row>
    <row r="13" spans="1:3">
      <c r="A13" s="17">
        <v>2001</v>
      </c>
      <c r="B13" s="43">
        <v>4.4029999999999996</v>
      </c>
      <c r="C13" s="43">
        <v>3.286</v>
      </c>
    </row>
    <row r="14" spans="1:3">
      <c r="A14" s="17">
        <v>2002</v>
      </c>
      <c r="B14" s="43">
        <v>4.0540000000000003</v>
      </c>
      <c r="C14" s="43">
        <v>2.98</v>
      </c>
    </row>
    <row r="15" spans="1:3">
      <c r="A15" s="17">
        <v>2003</v>
      </c>
      <c r="B15" s="43">
        <v>3.718</v>
      </c>
      <c r="C15" s="43">
        <v>2.68</v>
      </c>
    </row>
    <row r="16" spans="1:3">
      <c r="A16" s="17">
        <v>2004</v>
      </c>
      <c r="B16" s="43">
        <v>3.7010000000000001</v>
      </c>
      <c r="C16" s="43">
        <v>2.7060000000000004</v>
      </c>
    </row>
    <row r="17" spans="1:3">
      <c r="A17" s="17">
        <v>2005</v>
      </c>
      <c r="B17" s="43">
        <v>3.694</v>
      </c>
      <c r="C17" s="43">
        <v>2.681</v>
      </c>
    </row>
    <row r="18" spans="1:3">
      <c r="A18" s="17">
        <v>2006</v>
      </c>
      <c r="B18" s="43">
        <v>3.4620000000000002</v>
      </c>
      <c r="C18" s="43">
        <v>2.528</v>
      </c>
    </row>
    <row r="19" spans="1:3">
      <c r="A19" s="17">
        <v>2007</v>
      </c>
      <c r="B19" s="43">
        <v>3.343</v>
      </c>
      <c r="C19" s="43">
        <v>2.3809999999999998</v>
      </c>
    </row>
    <row r="20" spans="1:3">
      <c r="A20" s="17">
        <v>2008</v>
      </c>
      <c r="B20" s="43">
        <v>3.3410000000000002</v>
      </c>
      <c r="C20" s="43">
        <v>2.4129999999999998</v>
      </c>
    </row>
    <row r="21" spans="1:3">
      <c r="A21" s="17">
        <v>2009</v>
      </c>
      <c r="B21" s="43">
        <v>3.476</v>
      </c>
      <c r="C21" s="43">
        <v>2.5419999999999998</v>
      </c>
    </row>
    <row r="22" spans="1:3">
      <c r="A22" s="17">
        <v>2010</v>
      </c>
      <c r="B22" s="43">
        <v>3.21</v>
      </c>
      <c r="C22" s="43">
        <v>2.33</v>
      </c>
    </row>
    <row r="23" spans="1:3">
      <c r="A23" s="17">
        <v>2011</v>
      </c>
      <c r="B23" s="46">
        <v>3.09</v>
      </c>
      <c r="C23" s="46">
        <v>2.21</v>
      </c>
    </row>
    <row r="24" spans="1:3">
      <c r="A24" s="17">
        <v>2012</v>
      </c>
      <c r="B24" s="43">
        <v>3.2</v>
      </c>
      <c r="C24" s="43">
        <v>2.29</v>
      </c>
    </row>
    <row r="25" spans="1:3">
      <c r="A25" s="17">
        <v>2013</v>
      </c>
      <c r="B25" s="43">
        <v>2.96</v>
      </c>
      <c r="C25" s="48">
        <v>2.19</v>
      </c>
    </row>
    <row r="26" spans="1:3">
      <c r="A26" s="17">
        <v>2014</v>
      </c>
      <c r="B26" s="43">
        <v>2.78</v>
      </c>
      <c r="C26" s="48">
        <v>2.0099999999999998</v>
      </c>
    </row>
    <row r="27" spans="1:3">
      <c r="A27" s="17">
        <v>2015</v>
      </c>
      <c r="B27" s="43">
        <v>2.9</v>
      </c>
      <c r="C27" s="48">
        <v>2.0099999999999998</v>
      </c>
    </row>
    <row r="28" spans="1:3">
      <c r="A28" s="17">
        <v>2016</v>
      </c>
      <c r="B28" s="43">
        <v>2.81</v>
      </c>
      <c r="C28" s="48">
        <v>2.02</v>
      </c>
    </row>
    <row r="29" spans="1:3">
      <c r="A29" s="17">
        <v>2017</v>
      </c>
      <c r="B29" s="43">
        <v>2.75</v>
      </c>
      <c r="C29" s="48">
        <v>1.97</v>
      </c>
    </row>
    <row r="30" spans="1:3">
      <c r="A30" s="49">
        <v>2018</v>
      </c>
      <c r="B30" s="44">
        <v>2.879</v>
      </c>
      <c r="C30" s="50">
        <v>2.04</v>
      </c>
    </row>
  </sheetData>
  <mergeCells count="2">
    <mergeCell ref="A1:C1"/>
    <mergeCell ref="A3:C3"/>
  </mergeCells>
  <printOptions gridLines="1"/>
  <pageMargins left="0" right="0" top="0.74803149606299213" bottom="0.74803149606299213" header="0.5" footer="0.5"/>
  <pageSetup paperSize="9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H53"/>
  <sheetViews>
    <sheetView zoomScale="80" workbookViewId="0">
      <selection activeCell="A29" sqref="A29"/>
    </sheetView>
  </sheetViews>
  <sheetFormatPr defaultColWidth="8.85546875" defaultRowHeight="15"/>
  <cols>
    <col min="1" max="1" width="19.7109375" customWidth="1"/>
    <col min="5" max="5" width="11.42578125" bestFit="1" customWidth="1"/>
  </cols>
  <sheetData>
    <row r="1" spans="1:7" ht="42" customHeight="1">
      <c r="A1" s="316" t="s">
        <v>383</v>
      </c>
      <c r="B1" s="316"/>
      <c r="C1" s="316"/>
      <c r="D1" s="316"/>
      <c r="E1" s="316"/>
      <c r="F1" s="316"/>
      <c r="G1" s="316"/>
    </row>
    <row r="3" spans="1:7" ht="32.25" customHeight="1">
      <c r="A3" s="321" t="s">
        <v>7</v>
      </c>
      <c r="B3" s="354" t="s">
        <v>384</v>
      </c>
      <c r="C3" s="354"/>
      <c r="D3" s="354"/>
      <c r="E3" s="354"/>
      <c r="F3" s="321" t="s">
        <v>385</v>
      </c>
      <c r="G3" s="321" t="s">
        <v>386</v>
      </c>
    </row>
    <row r="4" spans="1:7">
      <c r="A4" s="322"/>
      <c r="B4" s="383" t="s">
        <v>366</v>
      </c>
      <c r="C4" s="383"/>
      <c r="D4" s="383" t="s">
        <v>387</v>
      </c>
      <c r="E4" s="383"/>
      <c r="F4" s="322"/>
      <c r="G4" s="322"/>
    </row>
    <row r="5" spans="1:7">
      <c r="A5" s="323"/>
      <c r="B5" s="52" t="s">
        <v>79</v>
      </c>
      <c r="C5" s="52" t="s">
        <v>80</v>
      </c>
      <c r="D5" s="52" t="s">
        <v>79</v>
      </c>
      <c r="E5" s="52" t="s">
        <v>80</v>
      </c>
      <c r="F5" s="323"/>
      <c r="G5" s="323"/>
    </row>
    <row r="6" spans="1:7">
      <c r="A6" s="103" t="s">
        <v>12</v>
      </c>
      <c r="B6" s="18">
        <v>14048</v>
      </c>
      <c r="C6" s="19">
        <v>63.545483331071608</v>
      </c>
      <c r="D6" s="18">
        <v>8059</v>
      </c>
      <c r="E6" s="19">
        <v>36.454516668928392</v>
      </c>
      <c r="F6" s="18">
        <v>23376</v>
      </c>
      <c r="G6" s="19">
        <v>5.4286447638603699</v>
      </c>
    </row>
    <row r="7" spans="1:7">
      <c r="A7" s="103" t="s">
        <v>13</v>
      </c>
      <c r="B7" s="65">
        <v>439</v>
      </c>
      <c r="C7" s="19">
        <v>67.851622874806807</v>
      </c>
      <c r="D7" s="65">
        <v>208</v>
      </c>
      <c r="E7" s="19">
        <v>32.1483771251932</v>
      </c>
      <c r="F7" s="18">
        <v>690</v>
      </c>
      <c r="G7" s="19">
        <v>6.2318840579710146</v>
      </c>
    </row>
    <row r="8" spans="1:7">
      <c r="A8" s="103" t="s">
        <v>14</v>
      </c>
      <c r="B8" s="18">
        <v>41408</v>
      </c>
      <c r="C8" s="19">
        <v>68.610816542948044</v>
      </c>
      <c r="D8" s="18">
        <v>18944</v>
      </c>
      <c r="E8" s="19">
        <v>31.38918345705196</v>
      </c>
      <c r="F8" s="18">
        <v>61999</v>
      </c>
      <c r="G8" s="19">
        <v>3.2597299956450909</v>
      </c>
    </row>
    <row r="9" spans="1:7">
      <c r="A9" s="103" t="s">
        <v>15</v>
      </c>
      <c r="B9" s="18">
        <v>3539</v>
      </c>
      <c r="C9" s="19">
        <v>76.205857019810509</v>
      </c>
      <c r="D9" s="65">
        <v>1105</v>
      </c>
      <c r="E9" s="19">
        <v>23.794142980189491</v>
      </c>
      <c r="F9" s="18">
        <v>4644</v>
      </c>
      <c r="G9" s="19">
        <v>0</v>
      </c>
    </row>
    <row r="10" spans="1:7">
      <c r="A10" s="103" t="s">
        <v>16</v>
      </c>
      <c r="B10" s="18">
        <v>2380</v>
      </c>
      <c r="C10" s="19">
        <v>69.75381008206331</v>
      </c>
      <c r="D10" s="65">
        <v>1032</v>
      </c>
      <c r="E10" s="19">
        <v>30.246189917936693</v>
      </c>
      <c r="F10" s="18">
        <v>3415</v>
      </c>
      <c r="G10" s="19">
        <v>8.7847730600292828E-2</v>
      </c>
    </row>
    <row r="11" spans="1:7">
      <c r="A11" s="103" t="s">
        <v>17</v>
      </c>
      <c r="B11" s="18">
        <v>19802</v>
      </c>
      <c r="C11" s="19">
        <v>71.268670145762101</v>
      </c>
      <c r="D11" s="18">
        <v>7983</v>
      </c>
      <c r="E11" s="19">
        <v>28.731329854237899</v>
      </c>
      <c r="F11" s="18">
        <v>28344</v>
      </c>
      <c r="G11" s="19">
        <v>1.9721987016652553</v>
      </c>
    </row>
    <row r="12" spans="1:7">
      <c r="A12" s="103" t="s">
        <v>18</v>
      </c>
      <c r="B12" s="18">
        <v>4879</v>
      </c>
      <c r="C12" s="19">
        <v>71.267893660531698</v>
      </c>
      <c r="D12" s="18">
        <v>1967</v>
      </c>
      <c r="E12" s="19">
        <v>28.732106339468306</v>
      </c>
      <c r="F12" s="18">
        <v>7253</v>
      </c>
      <c r="G12" s="19">
        <v>5.6114711154005237</v>
      </c>
    </row>
    <row r="13" spans="1:7">
      <c r="A13" s="103" t="s">
        <v>19</v>
      </c>
      <c r="B13" s="18">
        <v>5011</v>
      </c>
      <c r="C13" s="19">
        <v>74.336151906245362</v>
      </c>
      <c r="D13" s="18">
        <v>1730</v>
      </c>
      <c r="E13" s="19">
        <v>25.663848093754638</v>
      </c>
      <c r="F13" s="18">
        <v>6914</v>
      </c>
      <c r="G13" s="19">
        <v>2.5021695111368238</v>
      </c>
    </row>
    <row r="14" spans="1:7">
      <c r="A14" s="103" t="s">
        <v>20</v>
      </c>
      <c r="B14" s="18">
        <v>17727</v>
      </c>
      <c r="C14" s="19">
        <v>68.412318616857064</v>
      </c>
      <c r="D14" s="18">
        <v>8185</v>
      </c>
      <c r="E14" s="19">
        <v>31.587681383142947</v>
      </c>
      <c r="F14" s="18">
        <v>25912</v>
      </c>
      <c r="G14" s="19">
        <v>0</v>
      </c>
    </row>
    <row r="15" spans="1:7">
      <c r="A15" s="103" t="s">
        <v>21</v>
      </c>
      <c r="B15" s="18">
        <v>13852</v>
      </c>
      <c r="C15" s="19">
        <v>72.550149269365733</v>
      </c>
      <c r="D15" s="18">
        <v>5241</v>
      </c>
      <c r="E15" s="19">
        <v>27.44985073063426</v>
      </c>
      <c r="F15" s="18">
        <v>20500</v>
      </c>
      <c r="G15" s="19">
        <v>6.8634146341463422</v>
      </c>
    </row>
    <row r="16" spans="1:7">
      <c r="A16" s="103" t="s">
        <v>22</v>
      </c>
      <c r="B16" s="18">
        <v>3790</v>
      </c>
      <c r="C16" s="19">
        <v>75.392878456335794</v>
      </c>
      <c r="D16" s="18">
        <v>1237</v>
      </c>
      <c r="E16" s="19">
        <v>24.607121543664213</v>
      </c>
      <c r="F16" s="18">
        <v>5260</v>
      </c>
      <c r="G16" s="19">
        <v>5.0190114068441067</v>
      </c>
    </row>
    <row r="17" spans="1:8">
      <c r="A17" s="103" t="s">
        <v>23</v>
      </c>
      <c r="B17" s="18">
        <v>4877</v>
      </c>
      <c r="C17" s="19">
        <v>69.941201778287677</v>
      </c>
      <c r="D17" s="18">
        <v>2096</v>
      </c>
      <c r="E17" s="19">
        <v>30.058798221712319</v>
      </c>
      <c r="F17" s="18">
        <v>7496</v>
      </c>
      <c r="G17" s="19">
        <v>6.9770544290288159</v>
      </c>
    </row>
    <row r="18" spans="1:8">
      <c r="A18" s="103" t="s">
        <v>24</v>
      </c>
      <c r="B18" s="18">
        <v>21109</v>
      </c>
      <c r="C18" s="19">
        <v>81.577523573968165</v>
      </c>
      <c r="D18" s="18">
        <v>4767</v>
      </c>
      <c r="E18" s="19">
        <v>18.422476426031846</v>
      </c>
      <c r="F18" s="18">
        <v>29867</v>
      </c>
      <c r="G18" s="19">
        <v>25.791006796799142</v>
      </c>
    </row>
    <row r="19" spans="1:8">
      <c r="A19" s="103" t="s">
        <v>25</v>
      </c>
      <c r="B19" s="18">
        <v>4553</v>
      </c>
      <c r="C19" s="19">
        <v>70.621994726229246</v>
      </c>
      <c r="D19" s="18">
        <v>1894</v>
      </c>
      <c r="E19" s="19">
        <v>29.378005273770746</v>
      </c>
      <c r="F19" s="18">
        <v>6582</v>
      </c>
      <c r="G19" s="19">
        <v>2.1270130659374051</v>
      </c>
    </row>
    <row r="20" spans="1:8">
      <c r="A20" s="103" t="s">
        <v>26</v>
      </c>
      <c r="B20" s="18">
        <v>911</v>
      </c>
      <c r="C20" s="19">
        <v>72.187004754358171</v>
      </c>
      <c r="D20" s="18">
        <v>351</v>
      </c>
      <c r="E20" s="19">
        <v>27.812995245641837</v>
      </c>
      <c r="F20" s="18">
        <v>1262</v>
      </c>
      <c r="G20" s="19">
        <v>0</v>
      </c>
    </row>
    <row r="21" spans="1:8">
      <c r="A21" s="103" t="s">
        <v>27</v>
      </c>
      <c r="B21" s="18">
        <v>25221</v>
      </c>
      <c r="C21" s="19">
        <v>84.676850763807295</v>
      </c>
      <c r="D21" s="18">
        <v>4564</v>
      </c>
      <c r="E21" s="19">
        <v>15.323149236192716</v>
      </c>
      <c r="F21" s="18">
        <v>29785</v>
      </c>
      <c r="G21" s="19">
        <v>0</v>
      </c>
    </row>
    <row r="22" spans="1:8">
      <c r="A22" s="103" t="s">
        <v>28</v>
      </c>
      <c r="B22" s="18">
        <v>15362</v>
      </c>
      <c r="C22" s="19">
        <v>76.538289073788064</v>
      </c>
      <c r="D22" s="18">
        <v>4709</v>
      </c>
      <c r="E22" s="19">
        <v>23.46171092621195</v>
      </c>
      <c r="F22" s="18">
        <v>21049</v>
      </c>
      <c r="G22" s="19">
        <v>4.6463014870065082</v>
      </c>
    </row>
    <row r="23" spans="1:8">
      <c r="A23" s="103" t="s">
        <v>29</v>
      </c>
      <c r="B23" s="18">
        <v>2252</v>
      </c>
      <c r="C23" s="19">
        <v>72.951085195983154</v>
      </c>
      <c r="D23" s="18">
        <v>835</v>
      </c>
      <c r="E23" s="19">
        <v>27.048914804016842</v>
      </c>
      <c r="F23" s="18">
        <v>3087</v>
      </c>
      <c r="G23" s="19">
        <v>0</v>
      </c>
    </row>
    <row r="24" spans="1:8">
      <c r="A24" s="103" t="s">
        <v>30</v>
      </c>
      <c r="B24" s="18">
        <v>7668</v>
      </c>
      <c r="C24" s="19">
        <v>77.942671274649328</v>
      </c>
      <c r="D24" s="18">
        <v>2170</v>
      </c>
      <c r="E24" s="19">
        <v>22.057328725350679</v>
      </c>
      <c r="F24" s="18">
        <v>9959</v>
      </c>
      <c r="G24" s="19">
        <v>1.2149814238377348</v>
      </c>
    </row>
    <row r="25" spans="1:8">
      <c r="A25" s="103" t="s">
        <v>31</v>
      </c>
      <c r="B25" s="18">
        <v>19975</v>
      </c>
      <c r="C25" s="19">
        <v>71.899071341156144</v>
      </c>
      <c r="D25" s="18">
        <v>7807</v>
      </c>
      <c r="E25" s="19">
        <v>28.100928658843856</v>
      </c>
      <c r="F25" s="18">
        <v>28781</v>
      </c>
      <c r="G25" s="19">
        <v>3.4710399221708768</v>
      </c>
    </row>
    <row r="26" spans="1:8">
      <c r="A26" s="103" t="s">
        <v>32</v>
      </c>
      <c r="B26" s="18">
        <v>4390</v>
      </c>
      <c r="C26" s="19">
        <v>66.164280331574972</v>
      </c>
      <c r="D26" s="18">
        <v>2245</v>
      </c>
      <c r="E26" s="19">
        <v>33.835719668425021</v>
      </c>
      <c r="F26" s="18">
        <v>6635</v>
      </c>
      <c r="G26" s="19">
        <v>0</v>
      </c>
    </row>
    <row r="27" spans="1:8">
      <c r="A27" s="21" t="s">
        <v>33</v>
      </c>
      <c r="B27" s="22">
        <v>233193</v>
      </c>
      <c r="C27" s="23">
        <v>72.799557944818034</v>
      </c>
      <c r="D27" s="22">
        <v>87129</v>
      </c>
      <c r="E27" s="23">
        <v>27.200442055181973</v>
      </c>
      <c r="F27" s="22">
        <v>332810</v>
      </c>
      <c r="G27" s="23">
        <v>4.9908356119106996</v>
      </c>
    </row>
    <row r="32" spans="1:8">
      <c r="C32" s="111"/>
      <c r="D32" s="111"/>
      <c r="E32" s="111"/>
      <c r="F32" s="111"/>
      <c r="G32" s="111"/>
      <c r="H32" s="111"/>
    </row>
    <row r="33" spans="3:8">
      <c r="C33" s="111"/>
      <c r="D33" s="111"/>
      <c r="E33" s="111"/>
      <c r="F33" s="111"/>
      <c r="G33" s="111"/>
      <c r="H33" s="111"/>
    </row>
    <row r="34" spans="3:8">
      <c r="C34" s="111"/>
      <c r="D34" s="111"/>
      <c r="E34" s="111"/>
      <c r="F34" s="111"/>
      <c r="G34" s="111"/>
      <c r="H34" s="111"/>
    </row>
    <row r="35" spans="3:8">
      <c r="C35" s="111"/>
      <c r="D35" s="111"/>
      <c r="E35" s="111"/>
      <c r="F35" s="111"/>
      <c r="G35" s="111"/>
      <c r="H35" s="111"/>
    </row>
    <row r="36" spans="3:8">
      <c r="C36" s="111"/>
      <c r="D36" s="111"/>
      <c r="E36" s="111"/>
      <c r="F36" s="111"/>
      <c r="G36" s="111"/>
      <c r="H36" s="111"/>
    </row>
    <row r="37" spans="3:8">
      <c r="C37" s="111"/>
      <c r="D37" s="111"/>
      <c r="E37" s="111"/>
      <c r="F37" s="111"/>
      <c r="G37" s="111"/>
      <c r="H37" s="111"/>
    </row>
    <row r="38" spans="3:8">
      <c r="C38" s="111"/>
      <c r="D38" s="111"/>
      <c r="E38" s="111"/>
      <c r="F38" s="111"/>
      <c r="G38" s="111"/>
      <c r="H38" s="111"/>
    </row>
    <row r="39" spans="3:8">
      <c r="C39" s="111"/>
      <c r="D39" s="111"/>
      <c r="E39" s="111"/>
      <c r="F39" s="111"/>
      <c r="G39" s="111"/>
      <c r="H39" s="111"/>
    </row>
    <row r="40" spans="3:8">
      <c r="C40" s="111"/>
      <c r="D40" s="111"/>
      <c r="E40" s="111"/>
      <c r="F40" s="111"/>
      <c r="G40" s="111"/>
      <c r="H40" s="111"/>
    </row>
    <row r="41" spans="3:8">
      <c r="C41" s="111"/>
      <c r="D41" s="111"/>
      <c r="E41" s="111"/>
      <c r="F41" s="111"/>
      <c r="G41" s="111"/>
      <c r="H41" s="111"/>
    </row>
    <row r="42" spans="3:8">
      <c r="C42" s="111"/>
      <c r="D42" s="111"/>
      <c r="E42" s="111"/>
      <c r="F42" s="111"/>
      <c r="G42" s="111"/>
      <c r="H42" s="111"/>
    </row>
    <row r="43" spans="3:8">
      <c r="C43" s="111"/>
      <c r="D43" s="111"/>
      <c r="E43" s="111"/>
      <c r="F43" s="111"/>
      <c r="G43" s="111"/>
      <c r="H43" s="111"/>
    </row>
    <row r="44" spans="3:8">
      <c r="C44" s="111"/>
      <c r="D44" s="111"/>
      <c r="E44" s="111"/>
      <c r="F44" s="111"/>
      <c r="G44" s="111"/>
      <c r="H44" s="111"/>
    </row>
    <row r="45" spans="3:8">
      <c r="C45" s="111"/>
      <c r="D45" s="111"/>
      <c r="E45" s="111"/>
      <c r="F45" s="111"/>
      <c r="G45" s="111"/>
      <c r="H45" s="111"/>
    </row>
    <row r="46" spans="3:8">
      <c r="C46" s="111"/>
      <c r="D46" s="111"/>
      <c r="E46" s="111"/>
      <c r="F46" s="111"/>
      <c r="G46" s="111"/>
      <c r="H46" s="111"/>
    </row>
    <row r="47" spans="3:8">
      <c r="C47" s="111"/>
      <c r="D47" s="111"/>
      <c r="E47" s="111"/>
      <c r="F47" s="111"/>
      <c r="G47" s="111"/>
      <c r="H47" s="111"/>
    </row>
    <row r="48" spans="3:8">
      <c r="C48" s="111"/>
      <c r="D48" s="111"/>
      <c r="E48" s="111"/>
      <c r="F48" s="111"/>
      <c r="G48" s="111"/>
      <c r="H48" s="111"/>
    </row>
    <row r="49" spans="3:8">
      <c r="C49" s="111"/>
      <c r="D49" s="111"/>
      <c r="E49" s="111"/>
      <c r="F49" s="111"/>
      <c r="G49" s="111"/>
      <c r="H49" s="111"/>
    </row>
    <row r="50" spans="3:8">
      <c r="C50" s="111"/>
      <c r="D50" s="111"/>
      <c r="E50" s="111"/>
      <c r="F50" s="111"/>
      <c r="G50" s="111"/>
      <c r="H50" s="111"/>
    </row>
    <row r="51" spans="3:8">
      <c r="C51" s="111"/>
      <c r="D51" s="111"/>
      <c r="E51" s="111"/>
      <c r="F51" s="111"/>
      <c r="G51" s="111"/>
      <c r="H51" s="111"/>
    </row>
    <row r="52" spans="3:8">
      <c r="C52" s="111"/>
      <c r="D52" s="111"/>
      <c r="E52" s="111"/>
      <c r="F52" s="111"/>
      <c r="G52" s="111"/>
      <c r="H52" s="111"/>
    </row>
    <row r="53" spans="3:8">
      <c r="C53" s="111"/>
      <c r="D53" s="111"/>
      <c r="E53" s="111"/>
      <c r="F53" s="111"/>
      <c r="G53" s="111"/>
      <c r="H53" s="111"/>
    </row>
  </sheetData>
  <mergeCells count="7">
    <mergeCell ref="A1:G1"/>
    <mergeCell ref="A3:A5"/>
    <mergeCell ref="F3:F5"/>
    <mergeCell ref="G3:G5"/>
    <mergeCell ref="B3:E3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J26"/>
  <sheetViews>
    <sheetView workbookViewId="0">
      <selection activeCell="A27" sqref="A27"/>
    </sheetView>
  </sheetViews>
  <sheetFormatPr defaultColWidth="8.85546875" defaultRowHeight="15"/>
  <cols>
    <col min="1" max="1" width="20.140625" customWidth="1"/>
  </cols>
  <sheetData>
    <row r="1" spans="1:10" ht="30" customHeight="1">
      <c r="A1" s="316" t="s">
        <v>388</v>
      </c>
      <c r="B1" s="316"/>
      <c r="C1" s="316"/>
    </row>
    <row r="3" spans="1:10" ht="38.25">
      <c r="A3" s="59" t="s">
        <v>275</v>
      </c>
      <c r="B3" s="59" t="s">
        <v>389</v>
      </c>
      <c r="C3" s="59" t="s">
        <v>390</v>
      </c>
    </row>
    <row r="4" spans="1:10">
      <c r="A4" s="103" t="s">
        <v>12</v>
      </c>
      <c r="B4" s="19">
        <v>1.4</v>
      </c>
      <c r="C4" s="170">
        <v>394</v>
      </c>
    </row>
    <row r="5" spans="1:10">
      <c r="A5" s="103" t="s">
        <v>13</v>
      </c>
      <c r="B5" s="19">
        <v>1.9</v>
      </c>
      <c r="C5" s="170">
        <v>15</v>
      </c>
      <c r="H5" s="111"/>
      <c r="I5" s="111"/>
      <c r="J5" s="111"/>
    </row>
    <row r="6" spans="1:10">
      <c r="A6" s="103" t="s">
        <v>14</v>
      </c>
      <c r="B6" s="119">
        <v>1.6</v>
      </c>
      <c r="C6" s="18">
        <v>1181</v>
      </c>
      <c r="H6" s="111"/>
      <c r="I6" s="111"/>
      <c r="J6" s="111"/>
    </row>
    <row r="7" spans="1:10">
      <c r="A7" s="103" t="s">
        <v>15</v>
      </c>
      <c r="B7" s="19">
        <v>1.8</v>
      </c>
      <c r="C7" s="170">
        <v>91</v>
      </c>
      <c r="H7" s="111"/>
      <c r="I7" s="111"/>
      <c r="J7" s="111"/>
    </row>
    <row r="8" spans="1:10">
      <c r="A8" s="103" t="s">
        <v>16</v>
      </c>
      <c r="B8" s="19">
        <v>1.6</v>
      </c>
      <c r="C8" s="170">
        <v>65</v>
      </c>
      <c r="H8" s="111"/>
      <c r="I8" s="111"/>
      <c r="J8" s="111"/>
    </row>
    <row r="9" spans="1:10">
      <c r="A9" s="103" t="s">
        <v>17</v>
      </c>
      <c r="B9" s="19">
        <v>1.4</v>
      </c>
      <c r="C9" s="170">
        <v>474</v>
      </c>
      <c r="H9" s="111"/>
      <c r="I9" s="111"/>
      <c r="J9" s="111"/>
    </row>
    <row r="10" spans="1:10">
      <c r="A10" s="103" t="s">
        <v>18</v>
      </c>
      <c r="B10" s="19">
        <v>1.4</v>
      </c>
      <c r="C10" s="170">
        <v>113</v>
      </c>
      <c r="H10" s="111"/>
      <c r="I10" s="111"/>
      <c r="J10" s="111"/>
    </row>
    <row r="11" spans="1:10">
      <c r="A11" s="103" t="s">
        <v>19</v>
      </c>
      <c r="B11" s="19">
        <v>1.6</v>
      </c>
      <c r="C11" s="170">
        <v>130</v>
      </c>
      <c r="H11" s="111"/>
      <c r="I11" s="111"/>
      <c r="J11" s="111"/>
    </row>
    <row r="12" spans="1:10">
      <c r="A12" s="103" t="s">
        <v>20</v>
      </c>
      <c r="B12" s="19">
        <v>1.5</v>
      </c>
      <c r="C12" s="170">
        <v>472</v>
      </c>
      <c r="H12" s="111"/>
      <c r="I12" s="111"/>
      <c r="J12" s="111"/>
    </row>
    <row r="13" spans="1:10">
      <c r="A13" s="103" t="s">
        <v>21</v>
      </c>
      <c r="B13" s="19">
        <v>1.8</v>
      </c>
      <c r="C13" s="170">
        <v>414</v>
      </c>
      <c r="H13" s="111"/>
      <c r="I13" s="111"/>
      <c r="J13" s="111"/>
    </row>
    <row r="14" spans="1:10">
      <c r="A14" s="103" t="s">
        <v>22</v>
      </c>
      <c r="B14" s="19">
        <v>1.6</v>
      </c>
      <c r="C14" s="170">
        <v>99</v>
      </c>
      <c r="H14" s="111"/>
      <c r="I14" s="111"/>
      <c r="J14" s="111"/>
    </row>
    <row r="15" spans="1:10">
      <c r="A15" s="103" t="s">
        <v>23</v>
      </c>
      <c r="B15" s="19">
        <v>1.4</v>
      </c>
      <c r="C15" s="170">
        <v>133</v>
      </c>
      <c r="H15" s="111"/>
      <c r="I15" s="111"/>
      <c r="J15" s="111"/>
    </row>
    <row r="16" spans="1:10">
      <c r="A16" s="103" t="s">
        <v>24</v>
      </c>
      <c r="B16" s="19">
        <v>1.7</v>
      </c>
      <c r="C16" s="170">
        <v>646</v>
      </c>
      <c r="H16" s="111"/>
      <c r="I16" s="111"/>
      <c r="J16" s="111"/>
    </row>
    <row r="17" spans="1:10">
      <c r="A17" s="103" t="s">
        <v>25</v>
      </c>
      <c r="B17" s="19">
        <v>1.6</v>
      </c>
      <c r="C17" s="170">
        <v>132</v>
      </c>
      <c r="H17" s="111"/>
      <c r="I17" s="111"/>
      <c r="J17" s="111"/>
    </row>
    <row r="18" spans="1:10">
      <c r="A18" s="103" t="s">
        <v>26</v>
      </c>
      <c r="B18" s="19">
        <v>1.2</v>
      </c>
      <c r="C18" s="170">
        <v>20</v>
      </c>
      <c r="H18" s="111"/>
      <c r="I18" s="111"/>
      <c r="J18" s="111"/>
    </row>
    <row r="19" spans="1:10">
      <c r="A19" s="103" t="s">
        <v>27</v>
      </c>
      <c r="B19" s="19">
        <v>1.8</v>
      </c>
      <c r="C19" s="170">
        <v>820</v>
      </c>
      <c r="H19" s="111"/>
      <c r="I19" s="111"/>
      <c r="J19" s="111"/>
    </row>
    <row r="20" spans="1:10">
      <c r="A20" s="103" t="s">
        <v>28</v>
      </c>
      <c r="B20" s="19">
        <v>1.8</v>
      </c>
      <c r="C20" s="170">
        <v>503</v>
      </c>
      <c r="H20" s="111"/>
      <c r="I20" s="111"/>
      <c r="J20" s="111"/>
    </row>
    <row r="21" spans="1:10">
      <c r="A21" s="103" t="s">
        <v>29</v>
      </c>
      <c r="B21" s="19">
        <v>1.2</v>
      </c>
      <c r="C21" s="170">
        <v>45</v>
      </c>
      <c r="H21" s="111"/>
      <c r="I21" s="111"/>
      <c r="J21" s="111"/>
    </row>
    <row r="22" spans="1:10">
      <c r="A22" s="103" t="s">
        <v>30</v>
      </c>
      <c r="B22" s="19">
        <v>1.6</v>
      </c>
      <c r="C22" s="170">
        <v>204</v>
      </c>
      <c r="H22" s="111"/>
      <c r="I22" s="111"/>
      <c r="J22" s="111"/>
    </row>
    <row r="23" spans="1:10">
      <c r="A23" s="103" t="s">
        <v>31</v>
      </c>
      <c r="B23" s="19">
        <v>1.7</v>
      </c>
      <c r="C23" s="170">
        <v>646</v>
      </c>
      <c r="H23" s="111"/>
      <c r="I23" s="111"/>
      <c r="J23" s="111"/>
    </row>
    <row r="24" spans="1:10">
      <c r="A24" s="103" t="s">
        <v>32</v>
      </c>
      <c r="B24" s="19">
        <v>1.7</v>
      </c>
      <c r="C24" s="170">
        <v>143</v>
      </c>
      <c r="H24" s="111"/>
      <c r="I24" s="111"/>
      <c r="J24" s="111"/>
    </row>
    <row r="25" spans="1:10">
      <c r="A25" s="21" t="s">
        <v>33</v>
      </c>
      <c r="B25" s="171">
        <v>1.5857142857142859</v>
      </c>
      <c r="C25" s="22">
        <v>6740</v>
      </c>
      <c r="H25" s="111"/>
      <c r="I25" s="111"/>
      <c r="J25" s="111"/>
    </row>
    <row r="26" spans="1:10">
      <c r="H26" s="111"/>
      <c r="I26" s="111"/>
      <c r="J26" s="111"/>
    </row>
  </sheetData>
  <mergeCells count="1">
    <mergeCell ref="A1:C1"/>
  </mergeCells>
  <printOptions gridLines="1"/>
  <pageMargins left="0.7" right="0.7" top="0.75" bottom="0.75" header="0.5" footer="0.5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L76"/>
  <sheetViews>
    <sheetView workbookViewId="0">
      <selection activeCell="A28" sqref="A28"/>
    </sheetView>
  </sheetViews>
  <sheetFormatPr defaultColWidth="8.85546875" defaultRowHeight="15"/>
  <cols>
    <col min="1" max="1" width="20.85546875" customWidth="1"/>
  </cols>
  <sheetData>
    <row r="1" spans="1:8" ht="28.5" customHeight="1">
      <c r="A1" s="316" t="s">
        <v>391</v>
      </c>
      <c r="B1" s="316"/>
      <c r="C1" s="316"/>
      <c r="D1" s="316"/>
      <c r="E1" s="316"/>
      <c r="F1" s="316"/>
      <c r="G1" s="316"/>
      <c r="H1" s="316"/>
    </row>
    <row r="3" spans="1:8" ht="22.5" customHeight="1">
      <c r="A3" s="318" t="s">
        <v>7</v>
      </c>
      <c r="B3" s="332" t="s">
        <v>392</v>
      </c>
      <c r="C3" s="332"/>
      <c r="D3" s="332"/>
      <c r="E3" s="332"/>
      <c r="F3" s="332"/>
      <c r="G3" s="318" t="s">
        <v>69</v>
      </c>
      <c r="H3" s="318" t="s">
        <v>386</v>
      </c>
    </row>
    <row r="4" spans="1:8">
      <c r="A4" s="319"/>
      <c r="B4" s="51" t="s">
        <v>130</v>
      </c>
      <c r="C4" s="51" t="s">
        <v>131</v>
      </c>
      <c r="D4" s="51" t="s">
        <v>132</v>
      </c>
      <c r="E4" s="51" t="s">
        <v>133</v>
      </c>
      <c r="F4" s="51" t="s">
        <v>393</v>
      </c>
      <c r="G4" s="319"/>
      <c r="H4" s="319"/>
    </row>
    <row r="5" spans="1:8">
      <c r="A5" s="103" t="s">
        <v>12</v>
      </c>
      <c r="B5" s="66">
        <v>0.49261083743842365</v>
      </c>
      <c r="C5" s="66">
        <v>1.0018214936247722</v>
      </c>
      <c r="D5" s="66">
        <v>1.5133244905341854</v>
      </c>
      <c r="E5" s="66">
        <v>2.3041474654377883</v>
      </c>
      <c r="F5" s="66">
        <v>1.443434935521688</v>
      </c>
      <c r="G5" s="144">
        <v>27296</v>
      </c>
      <c r="H5" s="66"/>
    </row>
    <row r="6" spans="1:8">
      <c r="A6" s="103" t="s">
        <v>13</v>
      </c>
      <c r="B6" s="172"/>
      <c r="C6" s="172">
        <v>1.7937219730941705</v>
      </c>
      <c r="D6" s="172">
        <v>1.6194331983805668</v>
      </c>
      <c r="E6" s="172">
        <v>3.3707865168539324</v>
      </c>
      <c r="F6" s="172">
        <v>1.8518518518518516</v>
      </c>
      <c r="G6" s="144">
        <v>810</v>
      </c>
      <c r="H6" s="172"/>
    </row>
    <row r="7" spans="1:8">
      <c r="A7" s="103" t="s">
        <v>14</v>
      </c>
      <c r="B7" s="172">
        <v>0.56497175141242939</v>
      </c>
      <c r="C7" s="172">
        <v>1.1547822484594272</v>
      </c>
      <c r="D7" s="172">
        <v>1.6922906758101979</v>
      </c>
      <c r="E7" s="172">
        <v>2.4849594559246664</v>
      </c>
      <c r="F7" s="172">
        <v>1.6244394927237216</v>
      </c>
      <c r="G7" s="144">
        <v>72702</v>
      </c>
      <c r="H7" s="172"/>
    </row>
    <row r="8" spans="1:8">
      <c r="A8" s="103" t="s">
        <v>15</v>
      </c>
      <c r="B8" s="172"/>
      <c r="C8" s="172">
        <v>1.1156782149148563</v>
      </c>
      <c r="D8" s="172">
        <v>1.788617886178862</v>
      </c>
      <c r="E8" s="172">
        <v>3.9800995024875623</v>
      </c>
      <c r="F8" s="172">
        <v>1.7439632042928324</v>
      </c>
      <c r="G8" s="144">
        <v>5218</v>
      </c>
      <c r="H8" s="172"/>
    </row>
    <row r="9" spans="1:8">
      <c r="A9" s="103" t="s">
        <v>16</v>
      </c>
      <c r="B9" s="172"/>
      <c r="C9" s="172">
        <v>0.89766606822262118</v>
      </c>
      <c r="D9" s="172">
        <v>1.6109544905356425</v>
      </c>
      <c r="E9" s="172">
        <v>3.6269430051813467</v>
      </c>
      <c r="F9" s="172">
        <v>1.6233766233766231</v>
      </c>
      <c r="G9" s="144">
        <v>4004</v>
      </c>
      <c r="H9" s="172">
        <v>1.5384615384615385</v>
      </c>
    </row>
    <row r="10" spans="1:8">
      <c r="A10" s="103" t="s">
        <v>17</v>
      </c>
      <c r="B10" s="172">
        <v>0</v>
      </c>
      <c r="C10" s="172">
        <v>0.96153846153846156</v>
      </c>
      <c r="D10" s="172">
        <v>1.4984574702512121</v>
      </c>
      <c r="E10" s="172">
        <v>2.4541691306918985</v>
      </c>
      <c r="F10" s="172">
        <v>1.4431420307504947</v>
      </c>
      <c r="G10" s="144">
        <v>32845</v>
      </c>
      <c r="H10" s="172"/>
    </row>
    <row r="11" spans="1:8">
      <c r="A11" s="103" t="s">
        <v>18</v>
      </c>
      <c r="B11" s="172"/>
      <c r="C11" s="172">
        <v>1.1317338162064281</v>
      </c>
      <c r="D11" s="172">
        <v>1.5746378332983413</v>
      </c>
      <c r="E11" s="172">
        <v>1.4976958525345621</v>
      </c>
      <c r="F11" s="172">
        <v>1.4318297009630006</v>
      </c>
      <c r="G11" s="144">
        <v>7892</v>
      </c>
      <c r="H11" s="172"/>
    </row>
    <row r="12" spans="1:8">
      <c r="A12" s="103" t="s">
        <v>19</v>
      </c>
      <c r="B12" s="172"/>
      <c r="C12" s="172">
        <v>0.99095217578629902</v>
      </c>
      <c r="D12" s="172">
        <v>1.3254203758654799</v>
      </c>
      <c r="E12" s="172">
        <v>4.1081081081081079</v>
      </c>
      <c r="F12" s="172">
        <v>1.5522388059701493</v>
      </c>
      <c r="G12" s="144">
        <v>8375</v>
      </c>
      <c r="H12" s="172"/>
    </row>
    <row r="13" spans="1:8">
      <c r="A13" s="103" t="s">
        <v>20</v>
      </c>
      <c r="B13" s="172">
        <v>1.1049723756906076</v>
      </c>
      <c r="C13" s="172">
        <v>0.97633815759246501</v>
      </c>
      <c r="D13" s="172">
        <v>1.4823442215045795</v>
      </c>
      <c r="E13" s="172">
        <v>3.1448442697308741</v>
      </c>
      <c r="F13" s="172">
        <v>1.5165633133052727</v>
      </c>
      <c r="G13" s="144">
        <v>31123</v>
      </c>
      <c r="H13" s="172">
        <v>0.21186440677966101</v>
      </c>
    </row>
    <row r="14" spans="1:8">
      <c r="A14" s="103" t="s">
        <v>21</v>
      </c>
      <c r="B14" s="172"/>
      <c r="C14" s="172">
        <v>0.95441829850255056</v>
      </c>
      <c r="D14" s="172">
        <v>1.8568002740664609</v>
      </c>
      <c r="E14" s="172">
        <v>3.0455034037979218</v>
      </c>
      <c r="F14" s="172">
        <v>1.7523067806653687</v>
      </c>
      <c r="G14" s="144">
        <v>23626</v>
      </c>
      <c r="H14" s="172"/>
    </row>
    <row r="15" spans="1:8">
      <c r="A15" s="103" t="s">
        <v>22</v>
      </c>
      <c r="B15" s="172"/>
      <c r="C15" s="172">
        <v>1.125703564727955</v>
      </c>
      <c r="D15" s="172">
        <v>1.6822429906542056</v>
      </c>
      <c r="E15" s="172">
        <v>2.8571428571428572</v>
      </c>
      <c r="F15" s="172">
        <v>1.6456117021276595</v>
      </c>
      <c r="G15" s="144">
        <v>6016</v>
      </c>
      <c r="H15" s="172"/>
    </row>
    <row r="16" spans="1:8">
      <c r="A16" s="103" t="s">
        <v>23</v>
      </c>
      <c r="B16" s="172"/>
      <c r="C16" s="172">
        <v>1.4944491887275833</v>
      </c>
      <c r="D16" s="172">
        <v>1.2787723785166241</v>
      </c>
      <c r="E16" s="172">
        <v>2.167766258246937</v>
      </c>
      <c r="F16" s="172">
        <v>1.4212438555246847</v>
      </c>
      <c r="G16" s="144">
        <v>9358</v>
      </c>
      <c r="H16" s="172"/>
    </row>
    <row r="17" spans="1:8">
      <c r="A17" s="103" t="s">
        <v>24</v>
      </c>
      <c r="B17" s="172">
        <v>0.67340067340067333</v>
      </c>
      <c r="C17" s="172">
        <v>1.0891403193401712</v>
      </c>
      <c r="D17" s="172">
        <v>1.57807661307428</v>
      </c>
      <c r="E17" s="172">
        <v>3.3698903290129611</v>
      </c>
      <c r="F17" s="172">
        <v>1.6828175471501512</v>
      </c>
      <c r="G17" s="144">
        <v>38388</v>
      </c>
      <c r="H17" s="172"/>
    </row>
    <row r="18" spans="1:8">
      <c r="A18" s="103" t="s">
        <v>25</v>
      </c>
      <c r="B18" s="172"/>
      <c r="C18" s="172">
        <v>1.1162790697674418</v>
      </c>
      <c r="D18" s="172">
        <v>1.559792027729636</v>
      </c>
      <c r="E18" s="172">
        <v>2.9579067121729237</v>
      </c>
      <c r="F18" s="172">
        <v>1.5957446808510638</v>
      </c>
      <c r="G18" s="144">
        <v>8272</v>
      </c>
      <c r="H18" s="172"/>
    </row>
    <row r="19" spans="1:8">
      <c r="A19" s="103" t="s">
        <v>26</v>
      </c>
      <c r="B19" s="172"/>
      <c r="C19" s="172">
        <v>1.1013215859030838</v>
      </c>
      <c r="D19" s="172">
        <v>0.98425196850393704</v>
      </c>
      <c r="E19" s="172">
        <v>2.7173913043478262</v>
      </c>
      <c r="F19" s="172">
        <v>1.1961722488038278</v>
      </c>
      <c r="G19" s="144">
        <v>1672</v>
      </c>
      <c r="H19" s="172"/>
    </row>
    <row r="20" spans="1:8">
      <c r="A20" s="103" t="s">
        <v>27</v>
      </c>
      <c r="B20" s="172">
        <v>0.92838196286472141</v>
      </c>
      <c r="C20" s="172">
        <v>1.2994923857868019</v>
      </c>
      <c r="D20" s="172">
        <v>1.8255873154411228</v>
      </c>
      <c r="E20" s="172">
        <v>3.0887011615628301</v>
      </c>
      <c r="F20" s="172">
        <v>1.7509021416522539</v>
      </c>
      <c r="G20" s="144">
        <v>46833</v>
      </c>
      <c r="H20" s="172">
        <v>0.24390243902439024</v>
      </c>
    </row>
    <row r="21" spans="1:8">
      <c r="A21" s="103" t="s">
        <v>28</v>
      </c>
      <c r="B21" s="172">
        <v>0.47393364928909953</v>
      </c>
      <c r="C21" s="172">
        <v>1.20769908164549</v>
      </c>
      <c r="D21" s="172">
        <v>2.0113553998550375</v>
      </c>
      <c r="E21" s="172">
        <v>2.7565084226646248</v>
      </c>
      <c r="F21" s="172">
        <v>1.8265005991502961</v>
      </c>
      <c r="G21" s="144">
        <v>27539</v>
      </c>
      <c r="H21" s="172"/>
    </row>
    <row r="22" spans="1:8">
      <c r="A22" s="103" t="s">
        <v>29</v>
      </c>
      <c r="B22" s="172"/>
      <c r="C22" s="172">
        <v>0.78508341511285573</v>
      </c>
      <c r="D22" s="172">
        <v>1.2690355329949239</v>
      </c>
      <c r="E22" s="172">
        <v>1.6509433962264151</v>
      </c>
      <c r="F22" s="172">
        <v>1.1767782426778242</v>
      </c>
      <c r="G22" s="144">
        <v>3824</v>
      </c>
      <c r="H22" s="172"/>
    </row>
    <row r="23" spans="1:8">
      <c r="A23" s="103" t="s">
        <v>30</v>
      </c>
      <c r="B23" s="172">
        <v>0.6097560975609756</v>
      </c>
      <c r="C23" s="172">
        <v>1.3263979193758129</v>
      </c>
      <c r="D23" s="172">
        <v>1.6376122556788169</v>
      </c>
      <c r="E23" s="172">
        <v>2.5641025641025639</v>
      </c>
      <c r="F23" s="172">
        <v>1.6095944453211299</v>
      </c>
      <c r="G23" s="144">
        <v>12674</v>
      </c>
      <c r="H23" s="172"/>
    </row>
    <row r="24" spans="1:8">
      <c r="A24" s="103" t="s">
        <v>31</v>
      </c>
      <c r="B24" s="172">
        <v>1.0575793184488838</v>
      </c>
      <c r="C24" s="172">
        <v>1.2133227597145124</v>
      </c>
      <c r="D24" s="172">
        <v>1.7989467306706437</v>
      </c>
      <c r="E24" s="172">
        <v>3.1390134529147984</v>
      </c>
      <c r="F24" s="172">
        <v>1.6978999658317344</v>
      </c>
      <c r="G24" s="144">
        <v>38047</v>
      </c>
      <c r="H24" s="172"/>
    </row>
    <row r="25" spans="1:8">
      <c r="A25" s="103" t="s">
        <v>32</v>
      </c>
      <c r="B25" s="172">
        <v>0</v>
      </c>
      <c r="C25" s="172">
        <v>0.85728693898134145</v>
      </c>
      <c r="D25" s="172">
        <v>1.896551724137931</v>
      </c>
      <c r="E25" s="172">
        <v>2.112676056338028</v>
      </c>
      <c r="F25" s="172">
        <v>1.6713417484805986</v>
      </c>
      <c r="G25" s="144">
        <v>8556</v>
      </c>
      <c r="H25" s="172"/>
    </row>
    <row r="26" spans="1:8">
      <c r="A26" s="21" t="s">
        <v>33</v>
      </c>
      <c r="B26" s="173">
        <v>0.73844687946641263</v>
      </c>
      <c r="C26" s="173">
        <v>1.1265499729318655</v>
      </c>
      <c r="D26" s="173">
        <v>1.6663686040735222</v>
      </c>
      <c r="E26" s="173">
        <v>2.8125146363168003</v>
      </c>
      <c r="F26" s="173">
        <v>1.6238224877731466</v>
      </c>
      <c r="G26" s="146">
        <v>415070</v>
      </c>
      <c r="H26" s="173">
        <v>5.9347181008902072E-2</v>
      </c>
    </row>
    <row r="31" spans="1:8">
      <c r="B31" s="154"/>
      <c r="C31" s="154"/>
      <c r="D31" s="154"/>
      <c r="E31" s="154"/>
      <c r="F31" s="154"/>
      <c r="G31" s="174"/>
      <c r="H31" s="154"/>
    </row>
    <row r="32" spans="1:8">
      <c r="B32" s="154"/>
      <c r="C32" s="154"/>
      <c r="D32" s="154"/>
      <c r="E32" s="154"/>
      <c r="F32" s="154"/>
      <c r="G32" s="174"/>
      <c r="H32" s="154"/>
    </row>
    <row r="33" spans="2:8">
      <c r="B33" s="154"/>
      <c r="C33" s="154"/>
      <c r="D33" s="154"/>
      <c r="E33" s="154"/>
      <c r="F33" s="154"/>
      <c r="G33" s="174"/>
      <c r="H33" s="154"/>
    </row>
    <row r="34" spans="2:8">
      <c r="B34" s="154"/>
      <c r="C34" s="154"/>
      <c r="D34" s="154"/>
      <c r="E34" s="154"/>
      <c r="F34" s="154"/>
      <c r="G34" s="174"/>
      <c r="H34" s="154"/>
    </row>
    <row r="35" spans="2:8">
      <c r="B35" s="154"/>
      <c r="C35" s="154"/>
      <c r="D35" s="154"/>
      <c r="E35" s="154"/>
      <c r="F35" s="154"/>
      <c r="G35" s="174"/>
      <c r="H35" s="154"/>
    </row>
    <row r="36" spans="2:8">
      <c r="B36" s="154"/>
      <c r="C36" s="154"/>
      <c r="D36" s="154"/>
      <c r="E36" s="154"/>
      <c r="F36" s="154"/>
      <c r="G36" s="174"/>
      <c r="H36" s="154"/>
    </row>
    <row r="37" spans="2:8">
      <c r="B37" s="154"/>
      <c r="C37" s="154"/>
      <c r="D37" s="154"/>
      <c r="E37" s="154"/>
      <c r="F37" s="154"/>
      <c r="G37" s="174"/>
      <c r="H37" s="154"/>
    </row>
    <row r="38" spans="2:8">
      <c r="B38" s="154"/>
      <c r="C38" s="154"/>
      <c r="D38" s="154"/>
      <c r="E38" s="154"/>
      <c r="F38" s="154"/>
      <c r="G38" s="174"/>
      <c r="H38" s="154"/>
    </row>
    <row r="39" spans="2:8">
      <c r="B39" s="154"/>
      <c r="C39" s="154"/>
      <c r="D39" s="154"/>
      <c r="E39" s="154"/>
      <c r="F39" s="154"/>
      <c r="G39" s="174"/>
      <c r="H39" s="154"/>
    </row>
    <row r="40" spans="2:8">
      <c r="B40" s="154"/>
      <c r="C40" s="154"/>
      <c r="D40" s="154"/>
      <c r="E40" s="154"/>
      <c r="F40" s="154"/>
      <c r="G40" s="174"/>
      <c r="H40" s="154"/>
    </row>
    <row r="41" spans="2:8">
      <c r="B41" s="154"/>
      <c r="C41" s="154"/>
      <c r="D41" s="154"/>
      <c r="E41" s="154"/>
      <c r="F41" s="154"/>
      <c r="G41" s="174"/>
      <c r="H41" s="154"/>
    </row>
    <row r="42" spans="2:8">
      <c r="B42" s="154"/>
      <c r="C42" s="154"/>
      <c r="D42" s="154"/>
      <c r="E42" s="154"/>
      <c r="F42" s="154"/>
      <c r="G42" s="174"/>
      <c r="H42" s="154"/>
    </row>
    <row r="43" spans="2:8">
      <c r="B43" s="154"/>
      <c r="C43" s="154"/>
      <c r="D43" s="154"/>
      <c r="E43" s="154"/>
      <c r="F43" s="154"/>
      <c r="G43" s="174"/>
      <c r="H43" s="154"/>
    </row>
    <row r="44" spans="2:8">
      <c r="B44" s="154"/>
      <c r="C44" s="154"/>
      <c r="D44" s="154"/>
      <c r="E44" s="154"/>
      <c r="F44" s="154"/>
      <c r="G44" s="174"/>
      <c r="H44" s="154"/>
    </row>
    <row r="45" spans="2:8">
      <c r="B45" s="154"/>
      <c r="C45" s="154"/>
      <c r="D45" s="154"/>
      <c r="E45" s="154"/>
      <c r="F45" s="154"/>
      <c r="G45" s="174"/>
      <c r="H45" s="154"/>
    </row>
    <row r="46" spans="2:8">
      <c r="B46" s="154"/>
      <c r="C46" s="154"/>
      <c r="D46" s="154"/>
      <c r="E46" s="154"/>
      <c r="F46" s="154"/>
      <c r="G46" s="174"/>
      <c r="H46" s="154"/>
    </row>
    <row r="47" spans="2:8">
      <c r="B47" s="154"/>
      <c r="C47" s="154"/>
      <c r="D47" s="154"/>
      <c r="E47" s="154"/>
      <c r="F47" s="154"/>
      <c r="G47" s="174"/>
      <c r="H47" s="154"/>
    </row>
    <row r="48" spans="2:8">
      <c r="B48" s="154"/>
      <c r="C48" s="154"/>
      <c r="D48" s="154"/>
      <c r="E48" s="154"/>
      <c r="F48" s="154"/>
      <c r="G48" s="174"/>
      <c r="H48" s="154"/>
    </row>
    <row r="49" spans="2:12">
      <c r="B49" s="154"/>
      <c r="C49" s="154"/>
      <c r="D49" s="154"/>
      <c r="E49" s="154"/>
      <c r="F49" s="154"/>
      <c r="G49" s="174"/>
      <c r="H49" s="154"/>
    </row>
    <row r="50" spans="2:12">
      <c r="B50" s="154"/>
      <c r="C50" s="154"/>
      <c r="D50" s="154"/>
      <c r="E50" s="154"/>
      <c r="F50" s="154"/>
      <c r="G50" s="174"/>
      <c r="H50" s="154"/>
    </row>
    <row r="51" spans="2:12">
      <c r="B51" s="154"/>
      <c r="C51" s="154"/>
      <c r="D51" s="154"/>
      <c r="E51" s="154"/>
      <c r="F51" s="154"/>
      <c r="G51" s="174"/>
      <c r="H51" s="154"/>
    </row>
    <row r="52" spans="2:12">
      <c r="B52" s="169"/>
      <c r="C52" s="169"/>
      <c r="D52" s="169"/>
      <c r="E52" s="169"/>
      <c r="F52" s="169"/>
      <c r="G52" s="175"/>
      <c r="H52" s="169"/>
    </row>
    <row r="55" spans="2:12">
      <c r="L55" s="111"/>
    </row>
    <row r="56" spans="2:12">
      <c r="L56" s="111"/>
    </row>
    <row r="57" spans="2:12">
      <c r="L57" s="111"/>
    </row>
    <row r="58" spans="2:12">
      <c r="L58" s="111"/>
    </row>
    <row r="59" spans="2:12">
      <c r="L59" s="111"/>
    </row>
    <row r="60" spans="2:12">
      <c r="L60" s="111"/>
    </row>
    <row r="61" spans="2:12">
      <c r="L61" s="111"/>
    </row>
    <row r="62" spans="2:12">
      <c r="L62" s="111"/>
    </row>
    <row r="63" spans="2:12">
      <c r="L63" s="111"/>
    </row>
    <row r="64" spans="2:12">
      <c r="L64" s="111"/>
    </row>
    <row r="65" spans="12:12">
      <c r="L65" s="111"/>
    </row>
    <row r="66" spans="12:12">
      <c r="L66" s="111"/>
    </row>
    <row r="67" spans="12:12">
      <c r="L67" s="111"/>
    </row>
    <row r="68" spans="12:12">
      <c r="L68" s="111"/>
    </row>
    <row r="69" spans="12:12">
      <c r="L69" s="111"/>
    </row>
    <row r="70" spans="12:12">
      <c r="L70" s="111"/>
    </row>
    <row r="71" spans="12:12">
      <c r="L71" s="111"/>
    </row>
    <row r="72" spans="12:12">
      <c r="L72" s="111"/>
    </row>
    <row r="73" spans="12:12">
      <c r="L73" s="111"/>
    </row>
    <row r="74" spans="12:12">
      <c r="L74" s="111"/>
    </row>
    <row r="75" spans="12:12">
      <c r="L75" s="111"/>
    </row>
    <row r="76" spans="12:12">
      <c r="L76" s="111"/>
    </row>
  </sheetData>
  <mergeCells count="5">
    <mergeCell ref="A1:H1"/>
    <mergeCell ref="A3:A4"/>
    <mergeCell ref="G3:G4"/>
    <mergeCell ref="H3:H4"/>
    <mergeCell ref="B3:F3"/>
  </mergeCells>
  <printOptions gridLines="1"/>
  <pageMargins left="0.7" right="0.7" top="0.75" bottom="0.75" header="0.5" footer="0.5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M18"/>
  <sheetViews>
    <sheetView workbookViewId="0">
      <selection activeCell="A9" sqref="A9"/>
    </sheetView>
  </sheetViews>
  <sheetFormatPr defaultColWidth="8.85546875" defaultRowHeight="15"/>
  <sheetData>
    <row r="1" spans="1:13" ht="45" customHeight="1">
      <c r="A1" s="316" t="s">
        <v>631</v>
      </c>
      <c r="B1" s="316"/>
      <c r="C1" s="316"/>
      <c r="D1" s="316"/>
      <c r="E1" s="316"/>
      <c r="F1" s="316"/>
    </row>
    <row r="3" spans="1:13">
      <c r="A3" s="364" t="s">
        <v>394</v>
      </c>
      <c r="B3" s="324" t="s">
        <v>138</v>
      </c>
      <c r="C3" s="324"/>
      <c r="D3" s="324"/>
      <c r="E3" s="324"/>
      <c r="F3" s="364" t="s">
        <v>33</v>
      </c>
    </row>
    <row r="4" spans="1:13">
      <c r="A4" s="365"/>
      <c r="B4" s="52" t="s">
        <v>130</v>
      </c>
      <c r="C4" s="52" t="s">
        <v>131</v>
      </c>
      <c r="D4" s="52" t="s">
        <v>132</v>
      </c>
      <c r="E4" s="52" t="s">
        <v>133</v>
      </c>
      <c r="F4" s="365"/>
    </row>
    <row r="5" spans="1:13">
      <c r="A5" s="103" t="s">
        <v>395</v>
      </c>
      <c r="B5" s="66">
        <v>0.74340527577937654</v>
      </c>
      <c r="C5" s="66">
        <v>1.0545835824646232</v>
      </c>
      <c r="D5" s="66">
        <v>1.3547286656822524</v>
      </c>
      <c r="E5" s="66">
        <v>1.6712580348943986</v>
      </c>
      <c r="F5" s="66">
        <v>1.2922620927335433</v>
      </c>
    </row>
    <row r="6" spans="1:13">
      <c r="A6" s="103" t="s">
        <v>396</v>
      </c>
      <c r="B6" s="172">
        <v>0</v>
      </c>
      <c r="C6" s="172">
        <v>9.9890230515916567</v>
      </c>
      <c r="D6" s="172">
        <v>12.134299247701309</v>
      </c>
      <c r="E6" s="172">
        <v>12.143474503025065</v>
      </c>
      <c r="F6" s="172">
        <v>11.977365608299277</v>
      </c>
    </row>
    <row r="7" spans="1:13">
      <c r="A7" s="21" t="s">
        <v>33</v>
      </c>
      <c r="B7" s="173">
        <v>0.74215944457744787</v>
      </c>
      <c r="C7" s="173">
        <v>1.1245615241763534</v>
      </c>
      <c r="D7" s="173">
        <v>1.6621962607538097</v>
      </c>
      <c r="E7" s="173">
        <v>2.8051376833633577</v>
      </c>
      <c r="F7" s="173">
        <v>1.6199591696052178</v>
      </c>
    </row>
    <row r="9" spans="1:13">
      <c r="A9" s="24"/>
    </row>
    <row r="12" spans="1:13">
      <c r="I12" s="44"/>
      <c r="J12" s="44"/>
      <c r="K12" s="44"/>
      <c r="L12" s="44"/>
      <c r="M12" s="44"/>
    </row>
    <row r="13" spans="1:13">
      <c r="I13" s="44"/>
      <c r="J13" s="44"/>
      <c r="K13" s="44"/>
      <c r="L13" s="44"/>
      <c r="M13" s="44"/>
    </row>
    <row r="14" spans="1:13">
      <c r="I14" s="44"/>
      <c r="J14" s="44"/>
      <c r="K14" s="44"/>
      <c r="L14" s="44"/>
      <c r="M14" s="44"/>
    </row>
    <row r="18" spans="7:8">
      <c r="G18" s="111"/>
      <c r="H18" s="111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G11"/>
  <sheetViews>
    <sheetView workbookViewId="0">
      <selection activeCell="A13" sqref="A13"/>
    </sheetView>
  </sheetViews>
  <sheetFormatPr defaultColWidth="8.85546875" defaultRowHeight="15"/>
  <cols>
    <col min="1" max="1" width="24.140625" customWidth="1"/>
    <col min="3" max="3" width="9.42578125" bestFit="1" customWidth="1"/>
    <col min="5" max="5" width="9.42578125" bestFit="1" customWidth="1"/>
    <col min="7" max="7" width="9.42578125" bestFit="1" customWidth="1"/>
  </cols>
  <sheetData>
    <row r="1" spans="1:7" ht="21.75" customHeight="1">
      <c r="A1" s="316" t="s">
        <v>397</v>
      </c>
      <c r="B1" s="316"/>
      <c r="C1" s="316"/>
      <c r="D1" s="316"/>
      <c r="E1" s="316"/>
      <c r="F1" s="316"/>
      <c r="G1" s="316"/>
    </row>
    <row r="3" spans="1:7">
      <c r="A3" s="321" t="s">
        <v>128</v>
      </c>
      <c r="B3" s="354" t="s">
        <v>398</v>
      </c>
      <c r="C3" s="354"/>
      <c r="D3" s="354"/>
      <c r="E3" s="354"/>
      <c r="F3" s="321" t="s">
        <v>399</v>
      </c>
      <c r="G3" s="321"/>
    </row>
    <row r="4" spans="1:7">
      <c r="A4" s="322"/>
      <c r="B4" s="335" t="s">
        <v>400</v>
      </c>
      <c r="C4" s="335"/>
      <c r="D4" s="335" t="s">
        <v>401</v>
      </c>
      <c r="E4" s="335"/>
      <c r="F4" s="323"/>
      <c r="G4" s="323"/>
    </row>
    <row r="5" spans="1:7">
      <c r="A5" s="323"/>
      <c r="B5" s="176" t="s">
        <v>402</v>
      </c>
      <c r="C5" s="176" t="s">
        <v>80</v>
      </c>
      <c r="D5" s="176" t="s">
        <v>402</v>
      </c>
      <c r="E5" s="176" t="s">
        <v>80</v>
      </c>
      <c r="F5" s="176" t="s">
        <v>402</v>
      </c>
      <c r="G5" s="176" t="s">
        <v>80</v>
      </c>
    </row>
    <row r="6" spans="1:7">
      <c r="A6" s="177" t="s">
        <v>130</v>
      </c>
      <c r="B6" s="18">
        <v>2350</v>
      </c>
      <c r="C6" s="19">
        <v>1.0713471620697514</v>
      </c>
      <c r="D6" s="18">
        <v>981</v>
      </c>
      <c r="E6" s="19">
        <v>1.5652173913043479</v>
      </c>
      <c r="F6" s="18">
        <v>3331</v>
      </c>
      <c r="G6" s="19">
        <v>1.1811009662263985</v>
      </c>
    </row>
    <row r="7" spans="1:7">
      <c r="A7" s="177" t="s">
        <v>131</v>
      </c>
      <c r="B7" s="18">
        <v>58161</v>
      </c>
      <c r="C7" s="19">
        <v>26.515158422612263</v>
      </c>
      <c r="D7" s="18">
        <v>28379</v>
      </c>
      <c r="E7" s="19">
        <v>45.279617072197844</v>
      </c>
      <c r="F7" s="18">
        <v>86540</v>
      </c>
      <c r="G7" s="19">
        <v>30.685222941228613</v>
      </c>
    </row>
    <row r="8" spans="1:7">
      <c r="A8" s="177" t="s">
        <v>132</v>
      </c>
      <c r="B8" s="18">
        <v>139281</v>
      </c>
      <c r="C8" s="19">
        <v>63.497150672441308</v>
      </c>
      <c r="D8" s="18">
        <v>29825</v>
      </c>
      <c r="E8" s="19">
        <v>47.58516154766653</v>
      </c>
      <c r="F8" s="18">
        <v>169106</v>
      </c>
      <c r="G8" s="19">
        <v>59.960996365570431</v>
      </c>
    </row>
    <row r="9" spans="1:7">
      <c r="A9" s="177" t="s">
        <v>133</v>
      </c>
      <c r="B9" s="18">
        <v>19509</v>
      </c>
      <c r="C9" s="19">
        <v>8.8940050148165035</v>
      </c>
      <c r="D9" s="18">
        <v>3453</v>
      </c>
      <c r="E9" s="19">
        <v>5.5093737534902276</v>
      </c>
      <c r="F9" s="18">
        <v>22962</v>
      </c>
      <c r="G9" s="19">
        <v>8.1418313979257153</v>
      </c>
    </row>
    <row r="10" spans="1:7">
      <c r="A10" s="177" t="s">
        <v>403</v>
      </c>
      <c r="B10" s="18">
        <v>49</v>
      </c>
      <c r="C10" s="19">
        <v>2.2338728060177799E-2</v>
      </c>
      <c r="D10" s="65">
        <v>38</v>
      </c>
      <c r="E10" s="19">
        <v>6.0630235341045072E-2</v>
      </c>
      <c r="F10" s="18">
        <v>87</v>
      </c>
      <c r="G10" s="19">
        <v>3.0848329048843187E-2</v>
      </c>
    </row>
    <row r="11" spans="1:7">
      <c r="A11" s="178" t="s">
        <v>33</v>
      </c>
      <c r="B11" s="22">
        <v>219350</v>
      </c>
      <c r="C11" s="23">
        <v>100</v>
      </c>
      <c r="D11" s="22">
        <v>62676</v>
      </c>
      <c r="E11" s="23">
        <v>100</v>
      </c>
      <c r="F11" s="22">
        <v>282026</v>
      </c>
      <c r="G11" s="23">
        <v>100</v>
      </c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F25"/>
  <sheetViews>
    <sheetView workbookViewId="0">
      <selection activeCell="A27" sqref="A27"/>
    </sheetView>
  </sheetViews>
  <sheetFormatPr defaultColWidth="8.85546875" defaultRowHeight="15"/>
  <cols>
    <col min="1" max="1" width="18.7109375" bestFit="1" customWidth="1"/>
  </cols>
  <sheetData>
    <row r="1" spans="1:6" ht="30.75" customHeight="1">
      <c r="A1" s="316" t="s">
        <v>404</v>
      </c>
      <c r="B1" s="316"/>
      <c r="C1" s="316"/>
      <c r="D1" s="316"/>
      <c r="E1" s="316"/>
      <c r="F1" s="316"/>
    </row>
    <row r="3" spans="1:6" ht="38.25">
      <c r="A3" s="59" t="s">
        <v>7</v>
      </c>
      <c r="B3" s="59" t="s">
        <v>405</v>
      </c>
      <c r="C3" s="59" t="s">
        <v>406</v>
      </c>
      <c r="D3" s="59" t="s">
        <v>407</v>
      </c>
      <c r="E3" s="59" t="s">
        <v>33</v>
      </c>
      <c r="F3" s="59" t="s">
        <v>63</v>
      </c>
    </row>
    <row r="4" spans="1:6">
      <c r="A4" s="17" t="s">
        <v>12</v>
      </c>
      <c r="B4" s="66">
        <v>94.438473938742604</v>
      </c>
      <c r="C4" s="66">
        <v>4.4438473938742611</v>
      </c>
      <c r="D4" s="66">
        <v>1.1176786673831274</v>
      </c>
      <c r="E4" s="66">
        <v>100</v>
      </c>
      <c r="F4" s="66">
        <v>6.9123749084696122</v>
      </c>
    </row>
    <row r="5" spans="1:6">
      <c r="A5" s="17" t="s">
        <v>13</v>
      </c>
      <c r="B5" s="66">
        <v>86.863711001642045</v>
      </c>
      <c r="C5" s="66">
        <v>13.136288998357964</v>
      </c>
      <c r="D5" s="66"/>
      <c r="E5" s="66">
        <v>100</v>
      </c>
      <c r="F5" s="66"/>
    </row>
    <row r="6" spans="1:6">
      <c r="A6" s="17" t="s">
        <v>14</v>
      </c>
      <c r="B6" s="66">
        <v>95.576839009657036</v>
      </c>
      <c r="C6" s="66">
        <v>3.7197472479434093</v>
      </c>
      <c r="D6" s="66">
        <v>0.7034137423995549</v>
      </c>
      <c r="E6" s="66">
        <v>100</v>
      </c>
      <c r="F6" s="66">
        <v>9.3151444766081362</v>
      </c>
    </row>
    <row r="7" spans="1:6">
      <c r="A7" s="17" t="s">
        <v>15</v>
      </c>
      <c r="B7" s="66">
        <v>96.895248380129601</v>
      </c>
      <c r="C7" s="66">
        <v>2.5107991360691142</v>
      </c>
      <c r="D7" s="66">
        <v>0.59395248380129595</v>
      </c>
      <c r="E7" s="66">
        <v>100</v>
      </c>
      <c r="F7" s="66">
        <v>5.4054054054054053</v>
      </c>
    </row>
    <row r="8" spans="1:6">
      <c r="A8" s="17" t="s">
        <v>16</v>
      </c>
      <c r="B8" s="66">
        <v>96.689655172413794</v>
      </c>
      <c r="C8" s="66">
        <v>2.4827586206896552</v>
      </c>
      <c r="D8" s="66">
        <v>0.82758620689655171</v>
      </c>
      <c r="E8" s="66">
        <v>100</v>
      </c>
      <c r="F8" s="66">
        <v>10.36923076923077</v>
      </c>
    </row>
    <row r="9" spans="1:6">
      <c r="A9" s="17" t="s">
        <v>17</v>
      </c>
      <c r="B9" s="66">
        <v>96.391280454295654</v>
      </c>
      <c r="C9" s="66">
        <v>2.7614947792636011</v>
      </c>
      <c r="D9" s="66">
        <v>0.84722476644074007</v>
      </c>
      <c r="E9" s="66">
        <v>100</v>
      </c>
      <c r="F9" s="66">
        <v>11.30887610757034</v>
      </c>
    </row>
    <row r="10" spans="1:6">
      <c r="A10" s="17" t="s">
        <v>18</v>
      </c>
      <c r="B10" s="66">
        <v>96.33214467651554</v>
      </c>
      <c r="C10" s="66">
        <v>2.8357955510273389</v>
      </c>
      <c r="D10" s="66">
        <v>0.83205977245712348</v>
      </c>
      <c r="E10" s="66">
        <v>100</v>
      </c>
      <c r="F10" s="66">
        <v>5.8539623229020705</v>
      </c>
    </row>
    <row r="11" spans="1:6">
      <c r="A11" s="17" t="s">
        <v>19</v>
      </c>
      <c r="B11" s="66">
        <v>93.447520414260111</v>
      </c>
      <c r="C11" s="66">
        <v>5.2180840470025895</v>
      </c>
      <c r="D11" s="66">
        <v>1.3343955387373034</v>
      </c>
      <c r="E11" s="66">
        <v>100</v>
      </c>
      <c r="F11" s="66">
        <v>11.323578317259727</v>
      </c>
    </row>
    <row r="12" spans="1:6">
      <c r="A12" s="17" t="s">
        <v>20</v>
      </c>
      <c r="B12" s="66">
        <v>94.054226185060514</v>
      </c>
      <c r="C12" s="66">
        <v>4.8084796651806023</v>
      </c>
      <c r="D12" s="66">
        <v>1.1372941497588935</v>
      </c>
      <c r="E12" s="66">
        <v>100</v>
      </c>
      <c r="F12" s="66">
        <v>7.8318967294923088</v>
      </c>
    </row>
    <row r="13" spans="1:6">
      <c r="A13" s="17" t="s">
        <v>21</v>
      </c>
      <c r="B13" s="66">
        <v>93.590627153687109</v>
      </c>
      <c r="C13" s="66">
        <v>3.8531420337071611</v>
      </c>
      <c r="D13" s="66">
        <v>2.5562308126057265</v>
      </c>
      <c r="E13" s="66">
        <v>100</v>
      </c>
      <c r="F13" s="66">
        <v>13.098007484575705</v>
      </c>
    </row>
    <row r="14" spans="1:6">
      <c r="A14" s="17" t="s">
        <v>22</v>
      </c>
      <c r="B14" s="66">
        <v>94.399428026692092</v>
      </c>
      <c r="C14" s="66">
        <v>4.8617731172545282</v>
      </c>
      <c r="D14" s="66">
        <v>0.73879885605338413</v>
      </c>
      <c r="E14" s="66">
        <v>100</v>
      </c>
      <c r="F14" s="66">
        <v>6.9897275569450645</v>
      </c>
    </row>
    <row r="15" spans="1:6">
      <c r="A15" s="17" t="s">
        <v>23</v>
      </c>
      <c r="B15" s="66">
        <v>94.114688128772642</v>
      </c>
      <c r="C15" s="66">
        <v>4.5942320590207908</v>
      </c>
      <c r="D15" s="66">
        <v>1.2910798122065728</v>
      </c>
      <c r="E15" s="66">
        <v>100</v>
      </c>
      <c r="F15" s="66">
        <v>13.973182780522231</v>
      </c>
    </row>
    <row r="16" spans="1:6">
      <c r="A16" s="17" t="s">
        <v>24</v>
      </c>
      <c r="B16" s="66">
        <v>94.150553326036729</v>
      </c>
      <c r="C16" s="66">
        <v>4.9981758482305727</v>
      </c>
      <c r="D16" s="66">
        <v>0.85127082573270096</v>
      </c>
      <c r="E16" s="66" t="s">
        <v>274</v>
      </c>
      <c r="F16" s="66">
        <v>100</v>
      </c>
    </row>
    <row r="17" spans="1:6">
      <c r="A17" s="17" t="s">
        <v>25</v>
      </c>
      <c r="B17" s="66">
        <v>83.723699880905116</v>
      </c>
      <c r="C17" s="66">
        <v>6.0142913854704254</v>
      </c>
      <c r="D17" s="66">
        <v>10.262008733624455</v>
      </c>
      <c r="E17" s="66">
        <v>100</v>
      </c>
      <c r="F17" s="66">
        <v>12.037037037037036</v>
      </c>
    </row>
    <row r="18" spans="1:6">
      <c r="A18" s="17" t="s">
        <v>26</v>
      </c>
      <c r="B18" s="66">
        <v>96.616915422885569</v>
      </c>
      <c r="C18" s="66">
        <v>1.691542288557214</v>
      </c>
      <c r="D18" s="66">
        <v>1.691542288557214</v>
      </c>
      <c r="E18" s="66">
        <v>100</v>
      </c>
      <c r="F18" s="66">
        <v>5.7088487155090393</v>
      </c>
    </row>
    <row r="19" spans="1:6">
      <c r="A19" s="17" t="s">
        <v>27</v>
      </c>
      <c r="B19" s="66">
        <v>78.396169958108914</v>
      </c>
      <c r="C19" s="66">
        <v>17.857570317175345</v>
      </c>
      <c r="D19" s="66">
        <v>3.7462597247157392</v>
      </c>
      <c r="E19" s="66">
        <v>100</v>
      </c>
      <c r="F19" s="66">
        <v>64.675760384937973</v>
      </c>
    </row>
    <row r="20" spans="1:6">
      <c r="A20" s="17" t="s">
        <v>28</v>
      </c>
      <c r="B20" s="66">
        <v>92.013824023911823</v>
      </c>
      <c r="C20" s="66">
        <v>7.0240986362787226</v>
      </c>
      <c r="D20" s="66">
        <v>0.96207733980945265</v>
      </c>
      <c r="E20" s="66">
        <v>100</v>
      </c>
      <c r="F20" s="66">
        <v>44.807121661721069</v>
      </c>
    </row>
    <row r="21" spans="1:6">
      <c r="A21" s="17" t="s">
        <v>29</v>
      </c>
      <c r="B21" s="66">
        <v>90.637651821862349</v>
      </c>
      <c r="C21" s="66">
        <v>8.451417004048583</v>
      </c>
      <c r="D21" s="66">
        <v>0.91093117408906876</v>
      </c>
      <c r="E21" s="66">
        <v>100</v>
      </c>
      <c r="F21" s="66">
        <v>18.054474708171206</v>
      </c>
    </row>
    <row r="22" spans="1:6">
      <c r="A22" s="17" t="s">
        <v>30</v>
      </c>
      <c r="B22" s="66">
        <v>82.632293080054282</v>
      </c>
      <c r="C22" s="66">
        <v>15.952704012405505</v>
      </c>
      <c r="D22" s="66">
        <v>1.4150029075402211</v>
      </c>
      <c r="E22" s="66">
        <v>100</v>
      </c>
      <c r="F22" s="66">
        <v>37.622005323868677</v>
      </c>
    </row>
    <row r="23" spans="1:6">
      <c r="A23" s="17" t="s">
        <v>31</v>
      </c>
      <c r="B23" s="66">
        <v>90.420560747663544</v>
      </c>
      <c r="C23" s="66">
        <v>8.6018199704869645</v>
      </c>
      <c r="D23" s="66">
        <v>0.97761928184948355</v>
      </c>
      <c r="E23" s="66">
        <v>100</v>
      </c>
      <c r="F23" s="66">
        <v>26.246142138417959</v>
      </c>
    </row>
    <row r="24" spans="1:6">
      <c r="A24" s="17" t="s">
        <v>32</v>
      </c>
      <c r="B24" s="66">
        <v>82.587888827535423</v>
      </c>
      <c r="C24" s="66">
        <v>17.412111172464567</v>
      </c>
      <c r="D24" s="66"/>
      <c r="E24" s="66">
        <v>100</v>
      </c>
      <c r="F24" s="66"/>
    </row>
    <row r="25" spans="1:6">
      <c r="A25" s="21" t="s">
        <v>33</v>
      </c>
      <c r="B25" s="110">
        <v>92.981743681470363</v>
      </c>
      <c r="C25" s="110">
        <v>5.6744708131613413</v>
      </c>
      <c r="D25" s="110">
        <v>1.3437855053682977</v>
      </c>
      <c r="E25" s="110">
        <v>100</v>
      </c>
      <c r="F25" s="110">
        <v>22.591093403410618</v>
      </c>
    </row>
  </sheetData>
  <mergeCells count="1">
    <mergeCell ref="A1:F1"/>
  </mergeCells>
  <printOptions gridLines="1"/>
  <pageMargins left="0.7" right="0.7" top="0.75" bottom="0.75" header="0.5" footer="0.5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E26"/>
  <sheetViews>
    <sheetView zoomScale="80" workbookViewId="0">
      <selection activeCell="A28" sqref="A28"/>
    </sheetView>
  </sheetViews>
  <sheetFormatPr defaultColWidth="8.85546875" defaultRowHeight="15"/>
  <cols>
    <col min="1" max="1" width="18.140625" customWidth="1"/>
    <col min="3" max="3" width="11.7109375" customWidth="1"/>
  </cols>
  <sheetData>
    <row r="1" spans="1:5" ht="45.75" customHeight="1">
      <c r="A1" s="316" t="s">
        <v>408</v>
      </c>
      <c r="B1" s="316"/>
      <c r="C1" s="316"/>
      <c r="D1" s="316"/>
      <c r="E1" s="316"/>
    </row>
    <row r="3" spans="1:5" ht="25.5" customHeight="1">
      <c r="A3" s="318" t="s">
        <v>7</v>
      </c>
      <c r="B3" s="364" t="s">
        <v>66</v>
      </c>
      <c r="C3" s="324" t="s">
        <v>363</v>
      </c>
      <c r="D3" s="324"/>
      <c r="E3" s="318" t="s">
        <v>33</v>
      </c>
    </row>
    <row r="4" spans="1:5">
      <c r="A4" s="319"/>
      <c r="B4" s="365"/>
      <c r="C4" s="52" t="s">
        <v>364</v>
      </c>
      <c r="D4" s="52" t="s">
        <v>365</v>
      </c>
      <c r="E4" s="319"/>
    </row>
    <row r="5" spans="1:5">
      <c r="A5" s="17" t="s">
        <v>12</v>
      </c>
      <c r="B5" s="19">
        <v>27.151269782848729</v>
      </c>
      <c r="C5" s="143"/>
      <c r="D5" s="143">
        <v>92.957746478873233</v>
      </c>
      <c r="E5" s="19">
        <v>27.013930950938825</v>
      </c>
    </row>
    <row r="6" spans="1:5">
      <c r="A6" s="17" t="s">
        <v>13</v>
      </c>
      <c r="B6" s="19">
        <v>24.814814814814813</v>
      </c>
      <c r="C6" s="143"/>
      <c r="D6" s="143"/>
      <c r="E6" s="19">
        <v>20.551090700344432</v>
      </c>
    </row>
    <row r="7" spans="1:5">
      <c r="A7" s="17" t="s">
        <v>14</v>
      </c>
      <c r="B7" s="19">
        <v>23.498510030413815</v>
      </c>
      <c r="C7" s="19">
        <v>25.254798146922568</v>
      </c>
      <c r="D7" s="19"/>
      <c r="E7" s="19">
        <v>23.586055259741983</v>
      </c>
    </row>
    <row r="8" spans="1:5">
      <c r="A8" s="17" t="s">
        <v>15</v>
      </c>
      <c r="B8" s="19">
        <v>24.787972243639167</v>
      </c>
      <c r="C8" s="143"/>
      <c r="D8" s="19"/>
      <c r="E8" s="19">
        <v>26.395284582796098</v>
      </c>
    </row>
    <row r="9" spans="1:5">
      <c r="A9" s="17" t="s">
        <v>16</v>
      </c>
      <c r="B9" s="19">
        <v>19.371069182389938</v>
      </c>
      <c r="C9" s="143"/>
      <c r="D9" s="143"/>
      <c r="E9" s="19">
        <v>18.52594635246929</v>
      </c>
    </row>
    <row r="10" spans="1:5">
      <c r="A10" s="17" t="s">
        <v>17</v>
      </c>
      <c r="B10" s="19">
        <v>24.948825272677276</v>
      </c>
      <c r="C10" s="143"/>
      <c r="D10" s="143"/>
      <c r="E10" s="19">
        <v>25.322847441887458</v>
      </c>
    </row>
    <row r="11" spans="1:5">
      <c r="A11" s="17" t="s">
        <v>18</v>
      </c>
      <c r="B11" s="19">
        <v>20.620564908863226</v>
      </c>
      <c r="C11" s="19">
        <v>24.778761061946902</v>
      </c>
      <c r="D11" s="143"/>
      <c r="E11" s="19">
        <v>21.112748710390566</v>
      </c>
    </row>
    <row r="12" spans="1:5">
      <c r="A12" s="17" t="s">
        <v>19</v>
      </c>
      <c r="B12" s="19">
        <v>30.510704461188855</v>
      </c>
      <c r="C12" s="143"/>
      <c r="D12" s="143"/>
      <c r="E12" s="19">
        <v>30.650724304437805</v>
      </c>
    </row>
    <row r="13" spans="1:5">
      <c r="A13" s="17" t="s">
        <v>20</v>
      </c>
      <c r="B13" s="19">
        <v>24.246818108587078</v>
      </c>
      <c r="C13" s="19"/>
      <c r="D13" s="143"/>
      <c r="E13" s="19">
        <v>25.089594661393971</v>
      </c>
    </row>
    <row r="14" spans="1:5">
      <c r="A14" s="17" t="s">
        <v>21</v>
      </c>
      <c r="B14" s="19">
        <v>21.166306695464364</v>
      </c>
      <c r="C14" s="143"/>
      <c r="D14" s="19">
        <v>75</v>
      </c>
      <c r="E14" s="19">
        <v>20.799455280970882</v>
      </c>
    </row>
    <row r="15" spans="1:5">
      <c r="A15" s="17" t="s">
        <v>22</v>
      </c>
      <c r="B15" s="19">
        <v>21.825132978723406</v>
      </c>
      <c r="C15" s="143"/>
      <c r="D15" s="143"/>
      <c r="E15" s="19">
        <v>22.055674518201286</v>
      </c>
    </row>
    <row r="16" spans="1:5">
      <c r="A16" s="17" t="s">
        <v>23</v>
      </c>
      <c r="B16" s="19">
        <v>26.655257246764357</v>
      </c>
      <c r="C16" s="19"/>
      <c r="D16" s="143"/>
      <c r="E16" s="19">
        <v>28.499344030679179</v>
      </c>
    </row>
    <row r="17" spans="1:5">
      <c r="A17" s="17" t="s">
        <v>24</v>
      </c>
      <c r="B17" s="19">
        <v>35.778591722863105</v>
      </c>
      <c r="C17" s="19">
        <v>38.580570098894704</v>
      </c>
      <c r="D17" s="19">
        <v>76.967930029154516</v>
      </c>
      <c r="E17" s="19">
        <v>37.060687763114323</v>
      </c>
    </row>
    <row r="18" spans="1:5">
      <c r="A18" s="17" t="s">
        <v>25</v>
      </c>
      <c r="B18" s="19">
        <v>32.035783365570595</v>
      </c>
      <c r="C18" s="143"/>
      <c r="D18" s="143"/>
      <c r="E18" s="19">
        <v>31.888544891640869</v>
      </c>
    </row>
    <row r="19" spans="1:5">
      <c r="A19" s="17" t="s">
        <v>26</v>
      </c>
      <c r="B19" s="19">
        <v>36.961722488038276</v>
      </c>
      <c r="C19" s="143"/>
      <c r="D19" s="143"/>
      <c r="E19" s="19">
        <v>38.103651354534747</v>
      </c>
    </row>
    <row r="20" spans="1:5">
      <c r="A20" s="17" t="s">
        <v>27</v>
      </c>
      <c r="B20" s="19">
        <v>45.672595672595676</v>
      </c>
      <c r="C20" s="19">
        <v>55.999808236252932</v>
      </c>
      <c r="D20" s="19"/>
      <c r="E20" s="19">
        <v>52.8697135487092</v>
      </c>
    </row>
    <row r="21" spans="1:5">
      <c r="A21" s="17" t="s">
        <v>28</v>
      </c>
      <c r="B21" s="19">
        <v>38.501707170114479</v>
      </c>
      <c r="C21" s="19">
        <v>45.643939393939391</v>
      </c>
      <c r="D21" s="143"/>
      <c r="E21" s="19">
        <v>40.47379905101652</v>
      </c>
    </row>
    <row r="22" spans="1:5">
      <c r="A22" s="17" t="s">
        <v>29</v>
      </c>
      <c r="B22" s="19">
        <v>34.884937238493727</v>
      </c>
      <c r="C22" s="143"/>
      <c r="D22" s="143"/>
      <c r="E22" s="19">
        <v>35.475772031132315</v>
      </c>
    </row>
    <row r="23" spans="1:5">
      <c r="A23" s="17" t="s">
        <v>30</v>
      </c>
      <c r="B23" s="19">
        <v>37.867824409068987</v>
      </c>
      <c r="C23" s="19">
        <v>43.589743589743591</v>
      </c>
      <c r="D23" s="143"/>
      <c r="E23" s="19">
        <v>36.224092806111621</v>
      </c>
    </row>
    <row r="24" spans="1:5">
      <c r="A24" s="17" t="s">
        <v>31</v>
      </c>
      <c r="B24" s="19">
        <v>38.319665975789249</v>
      </c>
      <c r="C24" s="19">
        <v>50.578338590956882</v>
      </c>
      <c r="D24" s="143"/>
      <c r="E24" s="19">
        <v>40.489797964606204</v>
      </c>
    </row>
    <row r="25" spans="1:5">
      <c r="A25" s="17" t="s">
        <v>32</v>
      </c>
      <c r="B25" s="19">
        <v>36.504967855055526</v>
      </c>
      <c r="C25" s="19"/>
      <c r="D25" s="143"/>
      <c r="E25" s="19">
        <v>36.423325172490536</v>
      </c>
    </row>
    <row r="26" spans="1:5">
      <c r="A26" s="21" t="s">
        <v>33</v>
      </c>
      <c r="B26" s="23">
        <v>29.986356399065834</v>
      </c>
      <c r="C26" s="23">
        <v>45.866802012534201</v>
      </c>
      <c r="D26" s="23">
        <v>79.620853080568722</v>
      </c>
      <c r="E26" s="23">
        <v>31.773441213873248</v>
      </c>
    </row>
  </sheetData>
  <mergeCells count="5">
    <mergeCell ref="A1:E1"/>
    <mergeCell ref="C3:D3"/>
    <mergeCell ref="A3:A4"/>
    <mergeCell ref="B3:B4"/>
    <mergeCell ref="E3:E4"/>
  </mergeCells>
  <printOptions gridLines="1"/>
  <pageMargins left="0.7" right="0.7" top="0.75" bottom="0.75" header="0.5" footer="0.5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E26"/>
  <sheetViews>
    <sheetView zoomScale="90" workbookViewId="0">
      <selection activeCell="A28" sqref="A28"/>
    </sheetView>
  </sheetViews>
  <sheetFormatPr defaultColWidth="8.85546875" defaultRowHeight="15"/>
  <cols>
    <col min="1" max="1" width="19.7109375" customWidth="1"/>
    <col min="2" max="2" width="9.28515625" customWidth="1"/>
  </cols>
  <sheetData>
    <row r="1" spans="1:5" ht="54.75" customHeight="1">
      <c r="A1" s="316" t="s">
        <v>409</v>
      </c>
      <c r="B1" s="316"/>
      <c r="C1" s="316"/>
      <c r="D1" s="316"/>
      <c r="E1" s="316"/>
    </row>
    <row r="3" spans="1:5" ht="22.5" customHeight="1">
      <c r="A3" s="364" t="s">
        <v>7</v>
      </c>
      <c r="B3" s="324" t="s">
        <v>212</v>
      </c>
      <c r="C3" s="324"/>
      <c r="D3" s="318" t="s">
        <v>65</v>
      </c>
      <c r="E3" s="318" t="s">
        <v>322</v>
      </c>
    </row>
    <row r="4" spans="1:5">
      <c r="A4" s="365"/>
      <c r="B4" s="52" t="s">
        <v>153</v>
      </c>
      <c r="C4" s="52" t="s">
        <v>152</v>
      </c>
      <c r="D4" s="319"/>
      <c r="E4" s="319"/>
    </row>
    <row r="5" spans="1:5">
      <c r="A5" s="103" t="s">
        <v>12</v>
      </c>
      <c r="B5" s="19">
        <v>27.296828795758131</v>
      </c>
      <c r="C5" s="19">
        <v>27.210884353741498</v>
      </c>
      <c r="D5" s="144">
        <v>27296</v>
      </c>
      <c r="E5" s="19">
        <v>0.12106537530266344</v>
      </c>
    </row>
    <row r="6" spans="1:5">
      <c r="A6" s="103" t="s">
        <v>13</v>
      </c>
      <c r="B6" s="19">
        <v>23.81679389312977</v>
      </c>
      <c r="C6" s="19">
        <v>29.032258064516132</v>
      </c>
      <c r="D6" s="144">
        <v>810</v>
      </c>
      <c r="E6" s="19">
        <v>0</v>
      </c>
    </row>
    <row r="7" spans="1:5">
      <c r="A7" s="103" t="s">
        <v>14</v>
      </c>
      <c r="B7" s="19">
        <v>23.372904611346417</v>
      </c>
      <c r="C7" s="19">
        <v>24.354391922080243</v>
      </c>
      <c r="D7" s="144">
        <v>72702</v>
      </c>
      <c r="E7" s="19">
        <v>2.3249055507120024E-2</v>
      </c>
    </row>
    <row r="8" spans="1:5">
      <c r="A8" s="103" t="s">
        <v>15</v>
      </c>
      <c r="B8" s="19">
        <v>23.809523809523807</v>
      </c>
      <c r="C8" s="19">
        <v>27.553648068669528</v>
      </c>
      <c r="D8" s="144">
        <v>5218</v>
      </c>
      <c r="E8" s="19">
        <v>0</v>
      </c>
    </row>
    <row r="9" spans="1:5">
      <c r="A9" s="103" t="s">
        <v>16</v>
      </c>
      <c r="B9" s="19">
        <v>18.651985318651985</v>
      </c>
      <c r="C9" s="19">
        <v>20.8955223880597</v>
      </c>
      <c r="D9" s="144">
        <v>4004</v>
      </c>
      <c r="E9" s="19">
        <v>0.13003901170351106</v>
      </c>
    </row>
    <row r="10" spans="1:5">
      <c r="A10" s="103" t="s">
        <v>17</v>
      </c>
      <c r="B10" s="19">
        <v>24.366722386524366</v>
      </c>
      <c r="C10" s="19">
        <v>26.104417670682732</v>
      </c>
      <c r="D10" s="144">
        <v>32845</v>
      </c>
      <c r="E10" s="19">
        <v>0.13488657265481299</v>
      </c>
    </row>
    <row r="11" spans="1:5">
      <c r="A11" s="103" t="s">
        <v>18</v>
      </c>
      <c r="B11" s="19">
        <v>20.804558011049721</v>
      </c>
      <c r="C11" s="19">
        <v>21.241050119331742</v>
      </c>
      <c r="D11" s="144">
        <v>7892</v>
      </c>
      <c r="E11" s="19">
        <v>0</v>
      </c>
    </row>
    <row r="12" spans="1:5">
      <c r="A12" s="103" t="s">
        <v>19</v>
      </c>
      <c r="B12" s="19">
        <v>31.53029784320438</v>
      </c>
      <c r="C12" s="19">
        <v>27.966772151898734</v>
      </c>
      <c r="D12" s="144">
        <v>8375</v>
      </c>
      <c r="E12" s="19">
        <v>7.8462142016477054E-2</v>
      </c>
    </row>
    <row r="13" spans="1:5">
      <c r="A13" s="103" t="s">
        <v>20</v>
      </c>
      <c r="B13" s="19">
        <v>24.266872795787236</v>
      </c>
      <c r="C13" s="19">
        <v>24.002302379125094</v>
      </c>
      <c r="D13" s="144">
        <v>31123</v>
      </c>
      <c r="E13" s="19">
        <v>0</v>
      </c>
    </row>
    <row r="14" spans="1:5">
      <c r="A14" s="103" t="s">
        <v>21</v>
      </c>
      <c r="B14" s="19">
        <v>21.803847737836087</v>
      </c>
      <c r="C14" s="19">
        <v>19.531013615733738</v>
      </c>
      <c r="D14" s="144">
        <v>23626</v>
      </c>
      <c r="E14" s="19">
        <v>0.14008405043025815</v>
      </c>
    </row>
    <row r="15" spans="1:5">
      <c r="A15" s="103" t="s">
        <v>22</v>
      </c>
      <c r="B15" s="19">
        <v>21.798941798941797</v>
      </c>
      <c r="C15" s="19">
        <v>22.176759410801964</v>
      </c>
      <c r="D15" s="144">
        <v>6016</v>
      </c>
      <c r="E15" s="19">
        <v>0.92236740968485775</v>
      </c>
    </row>
    <row r="16" spans="1:5">
      <c r="A16" s="103" t="s">
        <v>23</v>
      </c>
      <c r="B16" s="19">
        <v>25.461133069828723</v>
      </c>
      <c r="C16" s="19">
        <v>27.47791952894995</v>
      </c>
      <c r="D16" s="144">
        <v>9358</v>
      </c>
      <c r="E16" s="19">
        <v>18.328584995251664</v>
      </c>
    </row>
    <row r="17" spans="1:5">
      <c r="A17" s="103" t="s">
        <v>24</v>
      </c>
      <c r="B17" s="19">
        <v>36.729426557691667</v>
      </c>
      <c r="C17" s="19">
        <v>35.900575486714828</v>
      </c>
      <c r="D17" s="144">
        <v>38388</v>
      </c>
      <c r="E17" s="19">
        <v>0</v>
      </c>
    </row>
    <row r="18" spans="1:5">
      <c r="A18" s="103" t="s">
        <v>25</v>
      </c>
      <c r="B18" s="19">
        <v>32.854864433811805</v>
      </c>
      <c r="C18" s="19">
        <v>27.976625273922572</v>
      </c>
      <c r="D18" s="144">
        <v>8272</v>
      </c>
      <c r="E18" s="19">
        <v>3.7750094375235937E-2</v>
      </c>
    </row>
    <row r="19" spans="1:5">
      <c r="A19" s="103" t="s">
        <v>26</v>
      </c>
      <c r="B19" s="19">
        <v>36.961722488038276</v>
      </c>
      <c r="C19" s="19"/>
      <c r="D19" s="144">
        <v>1672</v>
      </c>
      <c r="E19" s="19">
        <v>0</v>
      </c>
    </row>
    <row r="20" spans="1:5">
      <c r="A20" s="103" t="s">
        <v>27</v>
      </c>
      <c r="B20" s="19">
        <v>50.943007081146732</v>
      </c>
      <c r="C20" s="19">
        <v>41.187739463601531</v>
      </c>
      <c r="D20" s="144">
        <v>46833</v>
      </c>
      <c r="E20" s="19">
        <v>0.10204081632653061</v>
      </c>
    </row>
    <row r="21" spans="1:5">
      <c r="A21" s="103" t="s">
        <v>28</v>
      </c>
      <c r="B21" s="19">
        <v>39.590497648128384</v>
      </c>
      <c r="C21" s="19">
        <v>34.527541424093151</v>
      </c>
      <c r="D21" s="144">
        <v>27539</v>
      </c>
      <c r="E21" s="19">
        <v>2.7811254287568372E-2</v>
      </c>
    </row>
    <row r="22" spans="1:5">
      <c r="A22" s="103" t="s">
        <v>29</v>
      </c>
      <c r="B22" s="19">
        <v>34.879454926624739</v>
      </c>
      <c r="C22" s="19">
        <v>42.857142857142854</v>
      </c>
      <c r="D22" s="144">
        <v>3824</v>
      </c>
      <c r="E22" s="19">
        <v>0</v>
      </c>
    </row>
    <row r="23" spans="1:5">
      <c r="A23" s="103" t="s">
        <v>30</v>
      </c>
      <c r="B23" s="19">
        <v>38.210812231665642</v>
      </c>
      <c r="C23" s="19">
        <v>35.714285714285715</v>
      </c>
      <c r="D23" s="144">
        <v>12674</v>
      </c>
      <c r="E23" s="19">
        <v>2.0785699438786113E-2</v>
      </c>
    </row>
    <row r="24" spans="1:5">
      <c r="A24" s="103" t="s">
        <v>31</v>
      </c>
      <c r="B24" s="19">
        <v>40.025899442598948</v>
      </c>
      <c r="C24" s="19">
        <v>37.450357426528988</v>
      </c>
      <c r="D24" s="144">
        <v>38047</v>
      </c>
      <c r="E24" s="19">
        <v>6.5958709847635374E-3</v>
      </c>
    </row>
    <row r="25" spans="1:5">
      <c r="A25" s="103" t="s">
        <v>32</v>
      </c>
      <c r="B25" s="19">
        <v>36.657784545108491</v>
      </c>
      <c r="C25" s="19">
        <v>34.569732937685458</v>
      </c>
      <c r="D25" s="144">
        <v>8556</v>
      </c>
      <c r="E25" s="19">
        <v>3.2030749519538756E-2</v>
      </c>
    </row>
    <row r="26" spans="1:5">
      <c r="A26" s="21" t="s">
        <v>33</v>
      </c>
      <c r="B26" s="23">
        <v>32.940163213448002</v>
      </c>
      <c r="C26" s="23">
        <v>27.132071088395865</v>
      </c>
      <c r="D26" s="146">
        <v>415070</v>
      </c>
      <c r="E26" s="23">
        <v>0.35286406731091668</v>
      </c>
    </row>
  </sheetData>
  <mergeCells count="5">
    <mergeCell ref="A1:E1"/>
    <mergeCell ref="A3:A4"/>
    <mergeCell ref="D3:D4"/>
    <mergeCell ref="E3:E4"/>
    <mergeCell ref="B3:C3"/>
  </mergeCells>
  <printOptions gridLines="1"/>
  <pageMargins left="0.7" right="0.7" top="0.75" bottom="0.75" header="0.5" footer="0.5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H22"/>
  <sheetViews>
    <sheetView workbookViewId="0">
      <selection activeCell="A13" sqref="A13"/>
    </sheetView>
  </sheetViews>
  <sheetFormatPr defaultColWidth="8.85546875" defaultRowHeight="15"/>
  <cols>
    <col min="1" max="1" width="23.28515625" customWidth="1"/>
    <col min="5" max="5" width="11.42578125" bestFit="1" customWidth="1"/>
    <col min="7" max="7" width="10.42578125" bestFit="1" customWidth="1"/>
  </cols>
  <sheetData>
    <row r="1" spans="1:7">
      <c r="A1" s="316" t="s">
        <v>410</v>
      </c>
      <c r="B1" s="316"/>
      <c r="C1" s="316"/>
      <c r="D1" s="316"/>
      <c r="E1" s="316"/>
      <c r="F1" s="316"/>
      <c r="G1" s="316"/>
    </row>
    <row r="3" spans="1:7" ht="19.5" customHeight="1">
      <c r="A3" s="318" t="s">
        <v>128</v>
      </c>
      <c r="B3" s="324" t="s">
        <v>411</v>
      </c>
      <c r="C3" s="324"/>
      <c r="D3" s="324"/>
      <c r="E3" s="324"/>
      <c r="F3" s="318" t="s">
        <v>412</v>
      </c>
      <c r="G3" s="318"/>
    </row>
    <row r="4" spans="1:7">
      <c r="A4" s="317"/>
      <c r="B4" s="383" t="s">
        <v>400</v>
      </c>
      <c r="C4" s="383"/>
      <c r="D4" s="383" t="s">
        <v>401</v>
      </c>
      <c r="E4" s="383"/>
      <c r="F4" s="319"/>
      <c r="G4" s="319"/>
    </row>
    <row r="5" spans="1:7">
      <c r="A5" s="319"/>
      <c r="B5" s="176" t="s">
        <v>402</v>
      </c>
      <c r="C5" s="176" t="s">
        <v>80</v>
      </c>
      <c r="D5" s="176" t="s">
        <v>402</v>
      </c>
      <c r="E5" s="176" t="s">
        <v>80</v>
      </c>
      <c r="F5" s="176" t="s">
        <v>402</v>
      </c>
      <c r="G5" s="176" t="s">
        <v>80</v>
      </c>
    </row>
    <row r="6" spans="1:7">
      <c r="A6" s="177" t="s">
        <v>130</v>
      </c>
      <c r="B6" s="18">
        <v>654</v>
      </c>
      <c r="C6" s="19">
        <v>0.60637528510764549</v>
      </c>
      <c r="D6" s="65">
        <v>183</v>
      </c>
      <c r="E6" s="19">
        <v>0.78345748779861291</v>
      </c>
      <c r="F6" s="18">
        <v>840</v>
      </c>
      <c r="G6" s="19">
        <v>0.63793430795519268</v>
      </c>
    </row>
    <row r="7" spans="1:7">
      <c r="A7" s="177" t="s">
        <v>131</v>
      </c>
      <c r="B7" s="18">
        <v>21573</v>
      </c>
      <c r="C7" s="19">
        <v>20.002039794537062</v>
      </c>
      <c r="D7" s="18">
        <v>7747</v>
      </c>
      <c r="E7" s="19">
        <v>33.16636698347461</v>
      </c>
      <c r="F7" s="18">
        <v>29414</v>
      </c>
      <c r="G7" s="19">
        <v>22.338333016897664</v>
      </c>
    </row>
    <row r="8" spans="1:7">
      <c r="A8" s="177" t="s">
        <v>132</v>
      </c>
      <c r="B8" s="18">
        <v>68372</v>
      </c>
      <c r="C8" s="19">
        <v>63.393105494464741</v>
      </c>
      <c r="D8" s="18">
        <v>13100</v>
      </c>
      <c r="E8" s="19">
        <v>56.083568798698515</v>
      </c>
      <c r="F8" s="18">
        <v>81752</v>
      </c>
      <c r="G8" s="19">
        <v>62.086197076134418</v>
      </c>
    </row>
    <row r="9" spans="1:7">
      <c r="A9" s="177" t="s">
        <v>133</v>
      </c>
      <c r="B9" s="18">
        <v>17227</v>
      </c>
      <c r="C9" s="19">
        <v>15.972518404509801</v>
      </c>
      <c r="D9" s="18">
        <v>2317</v>
      </c>
      <c r="E9" s="19">
        <v>9.9195136569911799</v>
      </c>
      <c r="F9" s="18">
        <v>19620</v>
      </c>
      <c r="G9" s="19">
        <v>14.900322764382</v>
      </c>
    </row>
    <row r="10" spans="1:7">
      <c r="A10" s="177" t="s">
        <v>403</v>
      </c>
      <c r="B10" s="18">
        <v>28</v>
      </c>
      <c r="C10" s="19">
        <v>2.5961021380755463E-2</v>
      </c>
      <c r="D10" s="65">
        <v>11</v>
      </c>
      <c r="E10" s="19">
        <v>4.7093073037075092E-2</v>
      </c>
      <c r="F10" s="18">
        <v>49</v>
      </c>
      <c r="G10" s="19">
        <v>3.7212834630719574E-2</v>
      </c>
    </row>
    <row r="11" spans="1:7">
      <c r="A11" s="37" t="s">
        <v>33</v>
      </c>
      <c r="B11" s="22">
        <v>107854</v>
      </c>
      <c r="C11" s="23">
        <v>100</v>
      </c>
      <c r="D11" s="22">
        <v>23358</v>
      </c>
      <c r="E11" s="23">
        <v>100</v>
      </c>
      <c r="F11" s="22">
        <v>131675</v>
      </c>
      <c r="G11" s="23">
        <v>100</v>
      </c>
    </row>
    <row r="17" spans="3:8">
      <c r="C17" s="111"/>
      <c r="D17" s="111"/>
      <c r="E17" s="111"/>
      <c r="F17" s="111"/>
      <c r="G17" s="111"/>
      <c r="H17" s="111"/>
    </row>
    <row r="18" spans="3:8">
      <c r="C18" s="111"/>
      <c r="D18" s="111"/>
      <c r="E18" s="111"/>
      <c r="F18" s="111"/>
      <c r="G18" s="111"/>
      <c r="H18" s="111"/>
    </row>
    <row r="19" spans="3:8">
      <c r="C19" s="111"/>
      <c r="D19" s="111"/>
      <c r="E19" s="111"/>
      <c r="F19" s="111"/>
      <c r="G19" s="111"/>
      <c r="H19" s="111"/>
    </row>
    <row r="20" spans="3:8">
      <c r="C20" s="111"/>
      <c r="D20" s="111"/>
      <c r="E20" s="111"/>
      <c r="F20" s="111"/>
      <c r="G20" s="111"/>
      <c r="H20" s="111"/>
    </row>
    <row r="21" spans="3:8">
      <c r="C21" s="111"/>
      <c r="D21" s="111"/>
      <c r="E21" s="111"/>
      <c r="F21" s="111"/>
      <c r="G21" s="111"/>
      <c r="H21" s="111"/>
    </row>
    <row r="22" spans="3:8">
      <c r="C22" s="111"/>
      <c r="D22" s="111"/>
      <c r="E22" s="111"/>
      <c r="F22" s="111"/>
      <c r="G22" s="111"/>
      <c r="H22" s="111"/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C26"/>
  <sheetViews>
    <sheetView workbookViewId="0">
      <selection activeCell="A27" sqref="A27"/>
    </sheetView>
  </sheetViews>
  <sheetFormatPr defaultColWidth="8.85546875" defaultRowHeight="15"/>
  <cols>
    <col min="1" max="1" width="16.140625" customWidth="1"/>
    <col min="3" max="3" width="9.42578125" bestFit="1" customWidth="1"/>
  </cols>
  <sheetData>
    <row r="1" spans="1:3" ht="96" customHeight="1">
      <c r="A1" s="316" t="s">
        <v>413</v>
      </c>
      <c r="B1" s="316"/>
    </row>
    <row r="3" spans="1:3">
      <c r="A3" s="179" t="s">
        <v>7</v>
      </c>
      <c r="B3" s="180" t="s">
        <v>414</v>
      </c>
    </row>
    <row r="4" spans="1:3" ht="16.5" customHeight="1">
      <c r="A4" s="17" t="s">
        <v>12</v>
      </c>
      <c r="B4" s="113">
        <v>0.27267731535756157</v>
      </c>
    </row>
    <row r="5" spans="1:3">
      <c r="A5" s="17" t="s">
        <v>13</v>
      </c>
      <c r="B5" s="113">
        <v>0.24814814814814815</v>
      </c>
      <c r="C5" s="58"/>
    </row>
    <row r="6" spans="1:3">
      <c r="A6" s="17" t="s">
        <v>14</v>
      </c>
      <c r="B6" s="113">
        <v>0.23670600533685457</v>
      </c>
      <c r="C6" s="58"/>
    </row>
    <row r="7" spans="1:3">
      <c r="A7" s="17" t="s">
        <v>15</v>
      </c>
      <c r="B7" s="113">
        <v>0.24645458029896511</v>
      </c>
      <c r="C7" s="58"/>
    </row>
    <row r="8" spans="1:3">
      <c r="A8" s="17" t="s">
        <v>16</v>
      </c>
      <c r="B8" s="113">
        <v>0.19230769230769232</v>
      </c>
      <c r="C8" s="58"/>
    </row>
    <row r="9" spans="1:3">
      <c r="A9" s="17" t="s">
        <v>17</v>
      </c>
      <c r="B9" s="113">
        <v>0.24862231694321815</v>
      </c>
      <c r="C9" s="58"/>
    </row>
    <row r="10" spans="1:3">
      <c r="A10" s="17" t="s">
        <v>18</v>
      </c>
      <c r="B10" s="113">
        <v>0.20907247845919918</v>
      </c>
      <c r="C10" s="58"/>
    </row>
    <row r="11" spans="1:3">
      <c r="A11" s="17" t="s">
        <v>19</v>
      </c>
      <c r="B11" s="113">
        <v>0.30459701492537311</v>
      </c>
      <c r="C11" s="58"/>
    </row>
    <row r="12" spans="1:3">
      <c r="A12" s="17" t="s">
        <v>20</v>
      </c>
      <c r="B12" s="113">
        <v>0.24178260450470712</v>
      </c>
      <c r="C12" s="58"/>
    </row>
    <row r="13" spans="1:3">
      <c r="A13" s="17" t="s">
        <v>21</v>
      </c>
      <c r="B13" s="113">
        <v>0.21180055870650977</v>
      </c>
      <c r="C13" s="58"/>
    </row>
    <row r="14" spans="1:3">
      <c r="A14" s="17" t="s">
        <v>22</v>
      </c>
      <c r="B14" s="113">
        <v>0.21825132978723405</v>
      </c>
      <c r="C14" s="58"/>
    </row>
    <row r="15" spans="1:3">
      <c r="A15" s="17" t="s">
        <v>23</v>
      </c>
      <c r="B15" s="113">
        <v>0.26629621714041463</v>
      </c>
      <c r="C15" s="58"/>
    </row>
    <row r="16" spans="1:3">
      <c r="A16" s="17" t="s">
        <v>24</v>
      </c>
      <c r="B16" s="113">
        <v>0.36553089507137648</v>
      </c>
      <c r="C16" s="58"/>
    </row>
    <row r="17" spans="1:3">
      <c r="A17" s="17" t="s">
        <v>25</v>
      </c>
      <c r="B17" s="113">
        <v>0.32035783365570597</v>
      </c>
      <c r="C17" s="58"/>
    </row>
    <row r="18" spans="1:3">
      <c r="A18" s="17" t="s">
        <v>26</v>
      </c>
      <c r="B18" s="113">
        <v>0.36961722488038279</v>
      </c>
      <c r="C18" s="58"/>
    </row>
    <row r="19" spans="1:3">
      <c r="A19" s="17" t="s">
        <v>27</v>
      </c>
      <c r="B19" s="113">
        <v>0.50272243930561789</v>
      </c>
      <c r="C19" s="58"/>
    </row>
    <row r="20" spans="1:3">
      <c r="A20" s="17" t="s">
        <v>28</v>
      </c>
      <c r="B20" s="113">
        <v>0.39180798140818474</v>
      </c>
      <c r="C20" s="58"/>
    </row>
    <row r="21" spans="1:3">
      <c r="A21" s="17" t="s">
        <v>29</v>
      </c>
      <c r="B21" s="113">
        <v>0.34884937238493724</v>
      </c>
      <c r="C21" s="58"/>
    </row>
    <row r="22" spans="1:3">
      <c r="A22" s="17" t="s">
        <v>30</v>
      </c>
      <c r="B22" s="113">
        <v>0.37967492504339595</v>
      </c>
      <c r="C22" s="58"/>
    </row>
    <row r="23" spans="1:3">
      <c r="A23" s="17" t="s">
        <v>31</v>
      </c>
      <c r="B23" s="113">
        <v>0.39851758397729065</v>
      </c>
      <c r="C23" s="58"/>
    </row>
    <row r="24" spans="1:3">
      <c r="A24" s="17" t="s">
        <v>32</v>
      </c>
      <c r="B24" s="113">
        <v>0.36500701262272089</v>
      </c>
      <c r="C24" s="58"/>
    </row>
    <row r="25" spans="1:3">
      <c r="A25" s="181" t="s">
        <v>33</v>
      </c>
      <c r="B25" s="182">
        <v>0.31723641129547137</v>
      </c>
      <c r="C25" s="58"/>
    </row>
    <row r="26" spans="1:3">
      <c r="C26" s="58"/>
    </row>
  </sheetData>
  <mergeCells count="1">
    <mergeCell ref="A1:B1"/>
  </mergeCells>
  <printOptions gridLines="1"/>
  <pageMargins left="0.7" right="0.7" top="0.75" bottom="0.75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26"/>
  <sheetViews>
    <sheetView zoomScale="90" workbookViewId="0">
      <selection activeCell="A29" sqref="A29"/>
    </sheetView>
  </sheetViews>
  <sheetFormatPr defaultColWidth="8.85546875" defaultRowHeight="15"/>
  <cols>
    <col min="1" max="1" width="20" customWidth="1"/>
    <col min="2" max="2" width="10.140625" customWidth="1"/>
    <col min="3" max="3" width="9.7109375" customWidth="1"/>
    <col min="5" max="5" width="10.28515625" customWidth="1"/>
  </cols>
  <sheetData>
    <row r="1" spans="1:9">
      <c r="A1" s="316" t="s">
        <v>59</v>
      </c>
      <c r="B1" s="316"/>
      <c r="C1" s="316"/>
      <c r="D1" s="316"/>
      <c r="E1" s="316"/>
      <c r="F1" s="316"/>
      <c r="G1" s="316"/>
      <c r="H1" s="316"/>
      <c r="I1" s="316"/>
    </row>
    <row r="3" spans="1:9" ht="22.5" customHeight="1">
      <c r="A3" s="318" t="s">
        <v>7</v>
      </c>
      <c r="B3" s="324" t="s">
        <v>60</v>
      </c>
      <c r="C3" s="324"/>
      <c r="D3" s="324"/>
      <c r="E3" s="318" t="s">
        <v>61</v>
      </c>
      <c r="F3" s="318" t="s">
        <v>62</v>
      </c>
      <c r="G3" s="318" t="s">
        <v>33</v>
      </c>
      <c r="H3" s="318" t="s">
        <v>63</v>
      </c>
      <c r="I3" s="318" t="s">
        <v>64</v>
      </c>
    </row>
    <row r="4" spans="1:9" ht="15.75" customHeight="1">
      <c r="A4" s="319"/>
      <c r="B4" s="51" t="s">
        <v>66</v>
      </c>
      <c r="C4" s="52" t="s">
        <v>67</v>
      </c>
      <c r="D4" s="51" t="s">
        <v>68</v>
      </c>
      <c r="E4" s="319"/>
      <c r="F4" s="319"/>
      <c r="G4" s="319"/>
      <c r="H4" s="319"/>
      <c r="I4" s="319"/>
    </row>
    <row r="5" spans="1:9">
      <c r="A5" s="17" t="s">
        <v>12</v>
      </c>
      <c r="B5" s="53">
        <v>99.538393903868695</v>
      </c>
      <c r="C5" s="53">
        <v>0</v>
      </c>
      <c r="D5" s="53">
        <v>0.26011137162954279</v>
      </c>
      <c r="E5" s="54">
        <v>0.12822391559202814</v>
      </c>
      <c r="F5" s="54">
        <v>6.5943728018757322E-2</v>
      </c>
      <c r="G5" s="19">
        <v>100</v>
      </c>
      <c r="H5" s="54">
        <v>7.3270808909730355E-3</v>
      </c>
      <c r="I5" s="5">
        <v>27296</v>
      </c>
    </row>
    <row r="6" spans="1:9">
      <c r="A6" s="17" t="s">
        <v>13</v>
      </c>
      <c r="B6" s="53">
        <v>100</v>
      </c>
      <c r="C6" s="53">
        <v>0</v>
      </c>
      <c r="D6" s="53">
        <v>0</v>
      </c>
      <c r="E6" s="53">
        <v>0</v>
      </c>
      <c r="F6" s="53">
        <v>0</v>
      </c>
      <c r="G6" s="19">
        <v>100</v>
      </c>
      <c r="H6" s="53">
        <v>0</v>
      </c>
      <c r="I6" s="5">
        <v>810</v>
      </c>
    </row>
    <row r="7" spans="1:9">
      <c r="A7" s="17" t="s">
        <v>14</v>
      </c>
      <c r="B7" s="53">
        <v>89.546367362658515</v>
      </c>
      <c r="C7" s="53">
        <v>10.391736128304586</v>
      </c>
      <c r="D7" s="53">
        <v>0</v>
      </c>
      <c r="E7" s="54">
        <v>3.0260515529146378E-2</v>
      </c>
      <c r="F7" s="54">
        <v>1.6505735743170751E-2</v>
      </c>
      <c r="G7" s="19">
        <v>100</v>
      </c>
      <c r="H7" s="54">
        <v>1.5130257764573189E-2</v>
      </c>
      <c r="I7" s="5">
        <v>72702</v>
      </c>
    </row>
    <row r="8" spans="1:9">
      <c r="A8" s="17" t="s">
        <v>70</v>
      </c>
      <c r="B8" s="53">
        <v>99.425067075507854</v>
      </c>
      <c r="C8" s="53">
        <v>0</v>
      </c>
      <c r="D8" s="53">
        <v>0</v>
      </c>
      <c r="E8" s="53">
        <v>0.57493292449214262</v>
      </c>
      <c r="F8" s="53">
        <v>0</v>
      </c>
      <c r="G8" s="19">
        <v>100</v>
      </c>
      <c r="H8" s="53">
        <v>0</v>
      </c>
      <c r="I8" s="5">
        <v>5218</v>
      </c>
    </row>
    <row r="9" spans="1:9">
      <c r="A9" s="17" t="s">
        <v>71</v>
      </c>
      <c r="B9" s="53">
        <v>99.275724275724272</v>
      </c>
      <c r="C9" s="53">
        <v>0</v>
      </c>
      <c r="D9" s="53">
        <v>0</v>
      </c>
      <c r="E9" s="54">
        <v>0.2247752247752248</v>
      </c>
      <c r="F9" s="54">
        <v>0.49950049950049952</v>
      </c>
      <c r="G9" s="19">
        <v>100</v>
      </c>
      <c r="H9" s="53">
        <v>0</v>
      </c>
      <c r="I9" s="5">
        <v>4004</v>
      </c>
    </row>
    <row r="10" spans="1:9">
      <c r="A10" s="17" t="s">
        <v>17</v>
      </c>
      <c r="B10" s="53">
        <v>99.65291520779418</v>
      </c>
      <c r="C10" s="53">
        <v>0</v>
      </c>
      <c r="D10" s="53">
        <v>0</v>
      </c>
      <c r="E10" s="54">
        <v>0.29837113715938501</v>
      </c>
      <c r="F10" s="54">
        <v>4.8713655046430202E-2</v>
      </c>
      <c r="G10" s="19">
        <v>100</v>
      </c>
      <c r="H10" s="53">
        <v>0</v>
      </c>
      <c r="I10" s="5">
        <v>32845</v>
      </c>
    </row>
    <row r="11" spans="1:9">
      <c r="A11" s="17" t="s">
        <v>18</v>
      </c>
      <c r="B11" s="53">
        <v>91.066903193106938</v>
      </c>
      <c r="C11" s="53">
        <v>8.5909782057780042</v>
      </c>
      <c r="D11" s="53">
        <v>0</v>
      </c>
      <c r="E11" s="54">
        <v>0.27876330461226562</v>
      </c>
      <c r="F11" s="54">
        <v>6.3355296502787636E-2</v>
      </c>
      <c r="G11" s="19">
        <v>100</v>
      </c>
      <c r="H11" s="53">
        <v>0</v>
      </c>
      <c r="I11" s="5">
        <v>7892</v>
      </c>
    </row>
    <row r="12" spans="1:9">
      <c r="A12" s="17" t="s">
        <v>19</v>
      </c>
      <c r="B12" s="53">
        <v>99.832835820895525</v>
      </c>
      <c r="C12" s="53">
        <v>0</v>
      </c>
      <c r="D12" s="53">
        <v>0</v>
      </c>
      <c r="E12" s="53">
        <v>7.1641791044776124E-2</v>
      </c>
      <c r="F12" s="53">
        <v>9.5522388059701493E-2</v>
      </c>
      <c r="G12" s="19">
        <v>100</v>
      </c>
      <c r="H12" s="53">
        <v>0</v>
      </c>
      <c r="I12" s="5">
        <v>8375</v>
      </c>
    </row>
    <row r="13" spans="1:9">
      <c r="A13" s="17" t="s">
        <v>20</v>
      </c>
      <c r="B13" s="53">
        <v>99.71725090768885</v>
      </c>
      <c r="C13" s="53">
        <v>0</v>
      </c>
      <c r="D13" s="53">
        <v>0</v>
      </c>
      <c r="E13" s="54">
        <v>0.17350512482729813</v>
      </c>
      <c r="F13" s="54">
        <v>0.1092439674838544</v>
      </c>
      <c r="G13" s="19">
        <v>100</v>
      </c>
      <c r="H13" s="53">
        <v>0</v>
      </c>
      <c r="I13" s="5">
        <v>31123</v>
      </c>
    </row>
    <row r="14" spans="1:9">
      <c r="A14" s="17" t="s">
        <v>21</v>
      </c>
      <c r="B14" s="53">
        <v>99.944975874037084</v>
      </c>
      <c r="C14" s="53">
        <v>0</v>
      </c>
      <c r="D14" s="53">
        <v>3.3861000592567511E-2</v>
      </c>
      <c r="E14" s="54">
        <v>8.4652501481418778E-3</v>
      </c>
      <c r="F14" s="54">
        <v>1.2697875222212818E-2</v>
      </c>
      <c r="G14" s="19">
        <v>100</v>
      </c>
      <c r="H14" s="53">
        <v>0</v>
      </c>
      <c r="I14" s="5">
        <v>23626</v>
      </c>
    </row>
    <row r="15" spans="1:9">
      <c r="A15" s="17" t="s">
        <v>22</v>
      </c>
      <c r="B15" s="53">
        <v>100</v>
      </c>
      <c r="C15" s="53">
        <v>0</v>
      </c>
      <c r="D15" s="53">
        <v>0</v>
      </c>
      <c r="E15" s="53">
        <v>0</v>
      </c>
      <c r="F15" s="53">
        <v>0</v>
      </c>
      <c r="G15" s="19">
        <v>100</v>
      </c>
      <c r="H15" s="53">
        <v>0</v>
      </c>
      <c r="I15" s="5">
        <v>6016</v>
      </c>
    </row>
    <row r="16" spans="1:9">
      <c r="A16" s="17" t="s">
        <v>23</v>
      </c>
      <c r="B16" s="53">
        <v>99.90382560376149</v>
      </c>
      <c r="C16" s="53">
        <v>0</v>
      </c>
      <c r="D16" s="53">
        <v>0</v>
      </c>
      <c r="E16" s="54">
        <v>9.6174396238512511E-2</v>
      </c>
      <c r="F16" s="53">
        <v>0</v>
      </c>
      <c r="G16" s="19">
        <v>100</v>
      </c>
      <c r="H16" s="53">
        <v>0</v>
      </c>
      <c r="I16" s="5">
        <v>9358</v>
      </c>
    </row>
    <row r="17" spans="1:9">
      <c r="A17" s="17" t="s">
        <v>24</v>
      </c>
      <c r="B17" s="53">
        <v>76.099301865166197</v>
      </c>
      <c r="C17" s="53">
        <v>22.389809315411068</v>
      </c>
      <c r="D17" s="53">
        <v>0.89350838803792854</v>
      </c>
      <c r="E17" s="53">
        <v>0</v>
      </c>
      <c r="F17" s="53">
        <v>0</v>
      </c>
      <c r="G17" s="19">
        <v>100</v>
      </c>
      <c r="H17" s="53">
        <v>0.61738043138480769</v>
      </c>
      <c r="I17" s="5">
        <v>38388</v>
      </c>
    </row>
    <row r="18" spans="1:9">
      <c r="A18" s="17" t="s">
        <v>25</v>
      </c>
      <c r="B18" s="53">
        <v>100</v>
      </c>
      <c r="C18" s="53">
        <v>0</v>
      </c>
      <c r="D18" s="53">
        <v>0</v>
      </c>
      <c r="E18" s="53">
        <v>0</v>
      </c>
      <c r="F18" s="53">
        <v>0</v>
      </c>
      <c r="G18" s="19">
        <v>100</v>
      </c>
      <c r="H18" s="53">
        <v>0</v>
      </c>
      <c r="I18" s="5">
        <v>8272</v>
      </c>
    </row>
    <row r="19" spans="1:9">
      <c r="A19" s="17" t="s">
        <v>26</v>
      </c>
      <c r="B19" s="53">
        <v>100</v>
      </c>
      <c r="C19" s="53">
        <v>0</v>
      </c>
      <c r="D19" s="53">
        <v>0</v>
      </c>
      <c r="E19" s="53">
        <v>0</v>
      </c>
      <c r="F19" s="53">
        <v>0</v>
      </c>
      <c r="G19" s="19">
        <v>100</v>
      </c>
      <c r="H19" s="53">
        <v>0</v>
      </c>
      <c r="I19" s="5">
        <v>1672</v>
      </c>
    </row>
    <row r="20" spans="1:9">
      <c r="A20" s="17" t="s">
        <v>27</v>
      </c>
      <c r="B20" s="53">
        <v>55.460892960092245</v>
      </c>
      <c r="C20" s="53">
        <v>44.539107039907755</v>
      </c>
      <c r="D20" s="53">
        <v>0</v>
      </c>
      <c r="E20" s="53">
        <v>0</v>
      </c>
      <c r="F20" s="53">
        <v>0</v>
      </c>
      <c r="G20" s="19">
        <v>100</v>
      </c>
      <c r="H20" s="53">
        <v>0</v>
      </c>
      <c r="I20" s="5">
        <v>46833</v>
      </c>
    </row>
    <row r="21" spans="1:9">
      <c r="A21" s="17" t="s">
        <v>28</v>
      </c>
      <c r="B21" s="53">
        <v>90.399070409237808</v>
      </c>
      <c r="C21" s="53">
        <v>9.5864047351029456</v>
      </c>
      <c r="D21" s="53">
        <v>0</v>
      </c>
      <c r="E21" s="54">
        <v>1.4524855659246886E-2</v>
      </c>
      <c r="F21" s="54">
        <v>0</v>
      </c>
      <c r="G21" s="19">
        <v>100</v>
      </c>
      <c r="H21" s="53">
        <v>0</v>
      </c>
      <c r="I21" s="5">
        <v>27539</v>
      </c>
    </row>
    <row r="22" spans="1:9">
      <c r="A22" s="17" t="s">
        <v>29</v>
      </c>
      <c r="B22" s="53">
        <v>100</v>
      </c>
      <c r="C22" s="53">
        <v>0</v>
      </c>
      <c r="D22" s="53">
        <v>0</v>
      </c>
      <c r="E22" s="53">
        <v>0</v>
      </c>
      <c r="F22" s="53">
        <v>0</v>
      </c>
      <c r="G22" s="19">
        <v>100</v>
      </c>
      <c r="H22" s="53">
        <v>0</v>
      </c>
      <c r="I22" s="5">
        <v>3824</v>
      </c>
    </row>
    <row r="23" spans="1:9">
      <c r="A23" s="17" t="s">
        <v>30</v>
      </c>
      <c r="B23" s="53">
        <v>98.137920151491244</v>
      </c>
      <c r="C23" s="53">
        <v>1.8462995108095313</v>
      </c>
      <c r="D23" s="53">
        <v>0</v>
      </c>
      <c r="E23" s="53">
        <v>7.8901688496133809E-3</v>
      </c>
      <c r="F23" s="53">
        <v>7.8901688496133809E-3</v>
      </c>
      <c r="G23" s="19">
        <v>100</v>
      </c>
      <c r="H23" s="53">
        <v>0</v>
      </c>
      <c r="I23" s="5">
        <v>12674</v>
      </c>
    </row>
    <row r="24" spans="1:9">
      <c r="A24" s="17" t="s">
        <v>31</v>
      </c>
      <c r="B24" s="53">
        <v>87.501971297902543</v>
      </c>
      <c r="C24" s="53">
        <v>12.498028702097461</v>
      </c>
      <c r="D24" s="53">
        <v>0</v>
      </c>
      <c r="E24" s="53">
        <v>0</v>
      </c>
      <c r="F24" s="53">
        <v>0</v>
      </c>
      <c r="G24" s="19">
        <v>100</v>
      </c>
      <c r="H24" s="53">
        <v>0</v>
      </c>
      <c r="I24" s="5">
        <v>38047</v>
      </c>
    </row>
    <row r="25" spans="1:9">
      <c r="A25" s="17" t="s">
        <v>32</v>
      </c>
      <c r="B25" s="53">
        <v>99.988312295465178</v>
      </c>
      <c r="C25" s="53">
        <v>0</v>
      </c>
      <c r="D25" s="53">
        <v>0</v>
      </c>
      <c r="E25" s="53">
        <v>0</v>
      </c>
      <c r="F25" s="53">
        <v>0</v>
      </c>
      <c r="G25" s="19">
        <v>100</v>
      </c>
      <c r="H25" s="53">
        <v>1.168770453482936E-2</v>
      </c>
      <c r="I25" s="5">
        <v>8556</v>
      </c>
    </row>
    <row r="26" spans="1:9">
      <c r="A26" s="21" t="s">
        <v>33</v>
      </c>
      <c r="B26" s="55">
        <v>88.821617610565951</v>
      </c>
      <c r="C26" s="55">
        <v>10.917702839768809</v>
      </c>
      <c r="D26" s="55">
        <v>0.10166984284540642</v>
      </c>
      <c r="E26" s="56">
        <v>7.0349749077864163E-2</v>
      </c>
      <c r="F26" s="56">
        <v>2.8188084390788039E-2</v>
      </c>
      <c r="G26" s="23">
        <v>100</v>
      </c>
      <c r="H26" s="56">
        <v>6.0471873351177756E-2</v>
      </c>
      <c r="I26" s="57">
        <v>415070</v>
      </c>
    </row>
  </sheetData>
  <mergeCells count="8">
    <mergeCell ref="A1:I1"/>
    <mergeCell ref="I3:I4"/>
    <mergeCell ref="A3:A4"/>
    <mergeCell ref="E3:E4"/>
    <mergeCell ref="F3:F4"/>
    <mergeCell ref="G3:G4"/>
    <mergeCell ref="H3:H4"/>
    <mergeCell ref="B3:D3"/>
  </mergeCells>
  <printOptions gridLines="1"/>
  <pageMargins left="0.7" right="0.7" top="0.75" bottom="0.75" header="0.5" footer="0.5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G27"/>
  <sheetViews>
    <sheetView zoomScale="80" workbookViewId="0">
      <selection activeCell="A29" sqref="A29"/>
    </sheetView>
  </sheetViews>
  <sheetFormatPr defaultColWidth="8.85546875" defaultRowHeight="15"/>
  <cols>
    <col min="1" max="1" width="18.7109375" bestFit="1" customWidth="1"/>
    <col min="2" max="2" width="10.140625" customWidth="1"/>
    <col min="3" max="3" width="10.7109375" customWidth="1"/>
    <col min="4" max="4" width="13.42578125" customWidth="1"/>
    <col min="5" max="5" width="9.42578125" bestFit="1" customWidth="1"/>
    <col min="7" max="7" width="15" customWidth="1"/>
  </cols>
  <sheetData>
    <row r="1" spans="1:5" ht="48" customHeight="1">
      <c r="A1" s="316" t="s">
        <v>415</v>
      </c>
      <c r="B1" s="316"/>
      <c r="C1" s="316"/>
      <c r="D1" s="316"/>
      <c r="E1" s="316"/>
    </row>
    <row r="3" spans="1:5">
      <c r="A3" s="379" t="s">
        <v>7</v>
      </c>
      <c r="B3" s="354" t="s">
        <v>416</v>
      </c>
      <c r="C3" s="354"/>
      <c r="D3" s="354"/>
      <c r="E3" s="354"/>
    </row>
    <row r="4" spans="1:5">
      <c r="A4" s="384"/>
      <c r="B4" s="338" t="s">
        <v>417</v>
      </c>
      <c r="C4" s="335" t="s">
        <v>363</v>
      </c>
      <c r="D4" s="335"/>
      <c r="E4" s="338" t="s">
        <v>33</v>
      </c>
    </row>
    <row r="5" spans="1:5" ht="27" customHeight="1">
      <c r="A5" s="380"/>
      <c r="B5" s="339"/>
      <c r="C5" s="52" t="s">
        <v>418</v>
      </c>
      <c r="D5" s="52" t="s">
        <v>419</v>
      </c>
      <c r="E5" s="339"/>
    </row>
    <row r="6" spans="1:5">
      <c r="A6" s="17" t="s">
        <v>12</v>
      </c>
      <c r="B6" s="19">
        <v>20.071801566579634</v>
      </c>
      <c r="C6" s="143"/>
      <c r="D6" s="143">
        <v>0</v>
      </c>
      <c r="E6" s="19">
        <v>19.935170178282011</v>
      </c>
    </row>
    <row r="7" spans="1:5">
      <c r="A7" s="17" t="s">
        <v>13</v>
      </c>
      <c r="B7" s="19">
        <v>8.1081081081081088</v>
      </c>
      <c r="C7" s="143"/>
      <c r="D7" s="143"/>
      <c r="E7" s="19">
        <v>8.1081081081081088</v>
      </c>
    </row>
    <row r="8" spans="1:5">
      <c r="A8" s="17" t="s">
        <v>14</v>
      </c>
      <c r="B8" s="19">
        <v>18.490338164251206</v>
      </c>
      <c r="C8" s="19">
        <v>22.104144527098832</v>
      </c>
      <c r="D8" s="19"/>
      <c r="E8" s="19">
        <v>18.859125908252903</v>
      </c>
    </row>
    <row r="9" spans="1:5">
      <c r="A9" s="17" t="s">
        <v>15</v>
      </c>
      <c r="B9" s="19">
        <v>34.705882352941174</v>
      </c>
      <c r="C9" s="143"/>
      <c r="D9" s="19"/>
      <c r="E9" s="19">
        <v>34.705882352941174</v>
      </c>
    </row>
    <row r="10" spans="1:5">
      <c r="A10" s="17" t="s">
        <v>16</v>
      </c>
      <c r="B10" s="19">
        <v>28.354978354978357</v>
      </c>
      <c r="C10" s="143"/>
      <c r="D10" s="143"/>
      <c r="E10" s="19">
        <v>28.354978354978357</v>
      </c>
    </row>
    <row r="11" spans="1:5">
      <c r="A11" s="17" t="s">
        <v>17</v>
      </c>
      <c r="B11" s="19">
        <v>20.162162162162161</v>
      </c>
      <c r="C11" s="143"/>
      <c r="D11" s="143"/>
      <c r="E11" s="19">
        <v>20.162162162162161</v>
      </c>
    </row>
    <row r="12" spans="1:5">
      <c r="A12" s="17" t="s">
        <v>18</v>
      </c>
      <c r="B12" s="19">
        <v>30.718085106382979</v>
      </c>
      <c r="C12" s="19">
        <v>21.568627450980394</v>
      </c>
      <c r="D12" s="143"/>
      <c r="E12" s="19">
        <v>30.136986301369863</v>
      </c>
    </row>
    <row r="13" spans="1:5">
      <c r="A13" s="17" t="s">
        <v>19</v>
      </c>
      <c r="B13" s="19">
        <v>12.712712712712712</v>
      </c>
      <c r="C13" s="143"/>
      <c r="D13" s="183"/>
      <c r="E13" s="19">
        <v>12.712712712712712</v>
      </c>
    </row>
    <row r="14" spans="1:5">
      <c r="A14" s="17" t="s">
        <v>20</v>
      </c>
      <c r="B14" s="19">
        <v>20.512099043331457</v>
      </c>
      <c r="C14" s="183"/>
      <c r="D14" s="143"/>
      <c r="E14" s="19">
        <v>20.512099043331457</v>
      </c>
    </row>
    <row r="15" spans="1:5">
      <c r="A15" s="17" t="s">
        <v>21</v>
      </c>
      <c r="B15" s="19">
        <v>13.119302417756639</v>
      </c>
      <c r="C15" s="143"/>
      <c r="D15" s="183">
        <v>0</v>
      </c>
      <c r="E15" s="19">
        <v>13.114104595879555</v>
      </c>
    </row>
    <row r="16" spans="1:5">
      <c r="A16" s="17" t="s">
        <v>22</v>
      </c>
      <c r="B16" s="19">
        <v>20.039682539682541</v>
      </c>
      <c r="C16" s="143"/>
      <c r="D16" s="143"/>
      <c r="E16" s="19">
        <v>20.039682539682541</v>
      </c>
    </row>
    <row r="17" spans="1:7">
      <c r="A17" s="17" t="s">
        <v>23</v>
      </c>
      <c r="B17" s="19">
        <v>10.881226053639846</v>
      </c>
      <c r="C17" s="19"/>
      <c r="D17" s="143"/>
      <c r="E17" s="19">
        <v>10.881226053639846</v>
      </c>
    </row>
    <row r="18" spans="1:7">
      <c r="A18" s="17" t="s">
        <v>24</v>
      </c>
      <c r="B18" s="98">
        <v>7.7422577422577428</v>
      </c>
      <c r="C18" s="98">
        <v>7.8526417838099851</v>
      </c>
      <c r="D18" s="98">
        <v>0.78125</v>
      </c>
      <c r="E18" s="98">
        <v>7.6351896690879748</v>
      </c>
    </row>
    <row r="19" spans="1:7">
      <c r="A19" s="17" t="s">
        <v>25</v>
      </c>
      <c r="B19" s="19">
        <v>12.635983263598327</v>
      </c>
      <c r="C19" s="143"/>
      <c r="D19" s="143"/>
      <c r="E19" s="19">
        <v>12.635983263598327</v>
      </c>
    </row>
    <row r="20" spans="1:7">
      <c r="A20" s="17" t="s">
        <v>26</v>
      </c>
      <c r="B20" s="19">
        <v>2.9962546816479403</v>
      </c>
      <c r="C20" s="143"/>
      <c r="D20" s="143"/>
      <c r="E20" s="19">
        <v>2.9962546816479403</v>
      </c>
    </row>
    <row r="21" spans="1:7">
      <c r="A21" s="17" t="s">
        <v>27</v>
      </c>
      <c r="B21" s="19">
        <v>4.2921310929961738</v>
      </c>
      <c r="C21" s="19">
        <v>2.3920372451436829</v>
      </c>
      <c r="D21" s="19"/>
      <c r="E21" s="19">
        <v>3.3251633986928106</v>
      </c>
    </row>
    <row r="22" spans="1:7">
      <c r="A22" s="17" t="s">
        <v>28</v>
      </c>
      <c r="B22" s="19">
        <v>4.4739756367663341</v>
      </c>
      <c r="C22" s="19">
        <v>2.2312373225152129</v>
      </c>
      <c r="D22" s="143"/>
      <c r="E22" s="19">
        <v>4.2531948881789132</v>
      </c>
    </row>
    <row r="23" spans="1:7">
      <c r="A23" s="17" t="s">
        <v>29</v>
      </c>
      <c r="B23" s="19">
        <v>4.406779661016949</v>
      </c>
      <c r="C23" s="143"/>
      <c r="D23" s="143"/>
      <c r="E23" s="19">
        <v>4.406779661016949</v>
      </c>
    </row>
    <row r="24" spans="1:7">
      <c r="A24" s="17" t="s">
        <v>30</v>
      </c>
      <c r="B24" s="19">
        <v>4.8511576626240354</v>
      </c>
      <c r="C24" s="19">
        <v>8</v>
      </c>
      <c r="D24" s="143"/>
      <c r="E24" s="19">
        <v>4.8939641109298533</v>
      </c>
      <c r="G24" s="184"/>
    </row>
    <row r="25" spans="1:7">
      <c r="A25" s="17" t="s">
        <v>31</v>
      </c>
      <c r="B25" s="19">
        <v>5.7531552204556631</v>
      </c>
      <c r="C25" s="19">
        <v>1.3840830449826991</v>
      </c>
      <c r="D25" s="143"/>
      <c r="E25" s="19">
        <v>5.0571861650819905</v>
      </c>
    </row>
    <row r="26" spans="1:7">
      <c r="A26" s="17" t="s">
        <v>32</v>
      </c>
      <c r="B26" s="19">
        <v>10.148975791433893</v>
      </c>
      <c r="C26" s="19"/>
      <c r="D26" s="143"/>
      <c r="E26" s="19">
        <v>10.148975791433893</v>
      </c>
    </row>
    <row r="27" spans="1:7">
      <c r="A27" s="21" t="s">
        <v>33</v>
      </c>
      <c r="B27" s="23">
        <v>12.488107950684398</v>
      </c>
      <c r="C27" s="23">
        <v>5.1012958569081954</v>
      </c>
      <c r="D27" s="23">
        <v>0.66666666666666674</v>
      </c>
      <c r="E27" s="23">
        <v>11.167010045837127</v>
      </c>
    </row>
  </sheetData>
  <mergeCells count="6">
    <mergeCell ref="A1:E1"/>
    <mergeCell ref="A3:A5"/>
    <mergeCell ref="B3:E3"/>
    <mergeCell ref="C4:D4"/>
    <mergeCell ref="B4:B5"/>
    <mergeCell ref="E4:E5"/>
  </mergeCells>
  <printOptions gridLines="1"/>
  <pageMargins left="0.7" right="0.7" top="0.75" bottom="0.75" header="0.5" footer="0.5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D25"/>
  <sheetViews>
    <sheetView zoomScale="78" workbookViewId="0">
      <selection activeCell="A27" sqref="A27"/>
    </sheetView>
  </sheetViews>
  <sheetFormatPr defaultColWidth="8.85546875" defaultRowHeight="15"/>
  <cols>
    <col min="1" max="1" width="19.42578125" customWidth="1"/>
    <col min="2" max="2" width="10.42578125" customWidth="1"/>
    <col min="3" max="3" width="11.28515625" customWidth="1"/>
    <col min="4" max="4" width="11.140625" customWidth="1"/>
  </cols>
  <sheetData>
    <row r="1" spans="1:4" ht="34.5" customHeight="1">
      <c r="A1" s="316" t="s">
        <v>420</v>
      </c>
      <c r="B1" s="316"/>
      <c r="C1" s="316"/>
      <c r="D1" s="316"/>
    </row>
    <row r="3" spans="1:4" ht="43.5" customHeight="1">
      <c r="A3" s="59" t="s">
        <v>7</v>
      </c>
      <c r="B3" s="59" t="s">
        <v>4</v>
      </c>
      <c r="C3" s="59" t="s">
        <v>421</v>
      </c>
      <c r="D3" s="59" t="s">
        <v>422</v>
      </c>
    </row>
    <row r="4" spans="1:4">
      <c r="A4" s="103" t="s">
        <v>12</v>
      </c>
      <c r="B4" s="18">
        <v>27695</v>
      </c>
      <c r="C4" s="18">
        <v>27613</v>
      </c>
      <c r="D4" s="66">
        <v>2.9608232532948189</v>
      </c>
    </row>
    <row r="5" spans="1:4">
      <c r="A5" s="103" t="s">
        <v>13</v>
      </c>
      <c r="B5" s="18">
        <v>825</v>
      </c>
      <c r="C5" s="18">
        <v>822</v>
      </c>
      <c r="D5" s="66">
        <v>3.6363636363636362</v>
      </c>
    </row>
    <row r="6" spans="1:4">
      <c r="A6" s="103" t="s">
        <v>14</v>
      </c>
      <c r="B6" s="18">
        <v>73901</v>
      </c>
      <c r="C6" s="18">
        <v>73715</v>
      </c>
      <c r="D6" s="66">
        <v>2.5168806917362416</v>
      </c>
    </row>
    <row r="7" spans="1:4">
      <c r="A7" s="103" t="s">
        <v>15</v>
      </c>
      <c r="B7" s="18">
        <v>5310</v>
      </c>
      <c r="C7" s="18">
        <v>5299</v>
      </c>
      <c r="D7" s="66">
        <v>2.0715630885122414</v>
      </c>
    </row>
    <row r="8" spans="1:4">
      <c r="A8" s="103" t="s">
        <v>16</v>
      </c>
      <c r="B8" s="18">
        <v>4069</v>
      </c>
      <c r="C8" s="18">
        <v>4057</v>
      </c>
      <c r="D8" s="66">
        <v>2.7033669206193167</v>
      </c>
    </row>
    <row r="9" spans="1:4">
      <c r="A9" s="103" t="s">
        <v>17</v>
      </c>
      <c r="B9" s="18">
        <v>33326</v>
      </c>
      <c r="C9" s="18">
        <v>33234</v>
      </c>
      <c r="D9" s="66">
        <v>2.7606073336133949</v>
      </c>
    </row>
    <row r="10" spans="1:4">
      <c r="A10" s="103" t="s">
        <v>18</v>
      </c>
      <c r="B10" s="18">
        <v>8006</v>
      </c>
      <c r="C10" s="18">
        <v>7985</v>
      </c>
      <c r="D10" s="66">
        <v>2.623032725455908</v>
      </c>
    </row>
    <row r="11" spans="1:4">
      <c r="A11" s="103" t="s">
        <v>19</v>
      </c>
      <c r="B11" s="18">
        <v>8507</v>
      </c>
      <c r="C11" s="18">
        <v>8472</v>
      </c>
      <c r="D11" s="66">
        <v>3.6440578347243449</v>
      </c>
    </row>
    <row r="12" spans="1:4">
      <c r="A12" s="103" t="s">
        <v>20</v>
      </c>
      <c r="B12" s="18">
        <v>31600</v>
      </c>
      <c r="C12" s="18">
        <v>31499</v>
      </c>
      <c r="D12" s="66">
        <v>3.1962025316455698</v>
      </c>
    </row>
    <row r="13" spans="1:4">
      <c r="A13" s="103" t="s">
        <v>21</v>
      </c>
      <c r="B13" s="18">
        <v>24051</v>
      </c>
      <c r="C13" s="18">
        <v>24009</v>
      </c>
      <c r="D13" s="66">
        <v>1.7462891355868779</v>
      </c>
    </row>
    <row r="14" spans="1:4">
      <c r="A14" s="103" t="s">
        <v>22</v>
      </c>
      <c r="B14" s="18">
        <v>6116</v>
      </c>
      <c r="C14" s="18">
        <v>6089</v>
      </c>
      <c r="D14" s="66">
        <v>2.4525833878351864</v>
      </c>
    </row>
    <row r="15" spans="1:4">
      <c r="A15" s="103" t="s">
        <v>23</v>
      </c>
      <c r="B15" s="18">
        <v>9492</v>
      </c>
      <c r="C15" s="18">
        <v>9464</v>
      </c>
      <c r="D15" s="66">
        <v>2.9498525073746311</v>
      </c>
    </row>
    <row r="16" spans="1:4">
      <c r="A16" s="103" t="s">
        <v>24</v>
      </c>
      <c r="B16" s="18">
        <v>39045</v>
      </c>
      <c r="C16" s="18">
        <v>38976</v>
      </c>
      <c r="D16" s="66">
        <v>1.7671917018824435</v>
      </c>
    </row>
    <row r="17" spans="1:4">
      <c r="A17" s="103" t="s">
        <v>25</v>
      </c>
      <c r="B17" s="18">
        <v>8404</v>
      </c>
      <c r="C17" s="18">
        <v>8382</v>
      </c>
      <c r="D17" s="66">
        <v>2.6178010471204192</v>
      </c>
    </row>
    <row r="18" spans="1:4">
      <c r="A18" s="103" t="s">
        <v>26</v>
      </c>
      <c r="B18" s="18">
        <v>1692</v>
      </c>
      <c r="C18" s="18">
        <v>1687</v>
      </c>
      <c r="D18" s="66">
        <v>2.9550827423167849</v>
      </c>
    </row>
    <row r="19" spans="1:4">
      <c r="A19" s="103" t="s">
        <v>27</v>
      </c>
      <c r="B19" s="18">
        <v>47667</v>
      </c>
      <c r="C19" s="18">
        <v>47561</v>
      </c>
      <c r="D19" s="66">
        <v>2.2027817987286804</v>
      </c>
    </row>
    <row r="20" spans="1:4">
      <c r="A20" s="103" t="s">
        <v>28</v>
      </c>
      <c r="B20" s="18">
        <v>28052</v>
      </c>
      <c r="C20" s="18">
        <v>27954</v>
      </c>
      <c r="D20" s="66">
        <v>3.4935120490517613</v>
      </c>
    </row>
    <row r="21" spans="1:4">
      <c r="A21" s="103" t="s">
        <v>29</v>
      </c>
      <c r="B21" s="18">
        <v>3870</v>
      </c>
      <c r="C21" s="18">
        <v>3859</v>
      </c>
      <c r="D21" s="66">
        <v>2.842377260981912</v>
      </c>
    </row>
    <row r="22" spans="1:4">
      <c r="A22" s="103" t="s">
        <v>30</v>
      </c>
      <c r="B22" s="18">
        <v>12879</v>
      </c>
      <c r="C22" s="18">
        <v>12843</v>
      </c>
      <c r="D22" s="66">
        <v>2.7952480782669462</v>
      </c>
    </row>
    <row r="23" spans="1:4">
      <c r="A23" s="103" t="s">
        <v>31</v>
      </c>
      <c r="B23" s="18">
        <v>38704</v>
      </c>
      <c r="C23" s="18">
        <v>38607</v>
      </c>
      <c r="D23" s="66">
        <v>2.3770152955766846</v>
      </c>
    </row>
    <row r="24" spans="1:4">
      <c r="A24" s="103" t="s">
        <v>32</v>
      </c>
      <c r="B24" s="18">
        <v>8702</v>
      </c>
      <c r="C24" s="18">
        <v>8668</v>
      </c>
      <c r="D24" s="66">
        <v>3.9071477821190532</v>
      </c>
    </row>
    <row r="25" spans="1:4">
      <c r="A25" s="21" t="s">
        <v>33</v>
      </c>
      <c r="B25" s="22">
        <v>421913</v>
      </c>
      <c r="C25" s="22">
        <v>420795</v>
      </c>
      <c r="D25" s="110">
        <v>2.595321784348906</v>
      </c>
    </row>
  </sheetData>
  <mergeCells count="1">
    <mergeCell ref="A1:D1"/>
  </mergeCells>
  <printOptions gridLines="1"/>
  <pageMargins left="0.7" right="0.7" top="0.75" bottom="0.75" header="0.5" footer="0.5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D27"/>
  <sheetViews>
    <sheetView workbookViewId="0">
      <selection activeCell="A29" sqref="A29"/>
    </sheetView>
  </sheetViews>
  <sheetFormatPr defaultColWidth="8.85546875" defaultRowHeight="15"/>
  <cols>
    <col min="1" max="1" width="20.42578125" customWidth="1"/>
  </cols>
  <sheetData>
    <row r="1" spans="1:4" ht="39" customHeight="1">
      <c r="A1" s="316" t="s">
        <v>423</v>
      </c>
      <c r="B1" s="316"/>
      <c r="C1" s="316"/>
      <c r="D1" s="316"/>
    </row>
    <row r="3" spans="1:4">
      <c r="A3" s="318" t="s">
        <v>7</v>
      </c>
      <c r="B3" s="332" t="s">
        <v>424</v>
      </c>
      <c r="C3" s="332"/>
      <c r="D3" s="332"/>
    </row>
    <row r="4" spans="1:4">
      <c r="A4" s="317"/>
      <c r="B4" s="157">
        <v>2017</v>
      </c>
      <c r="C4" s="157">
        <v>2018</v>
      </c>
      <c r="D4" s="157">
        <v>2019</v>
      </c>
    </row>
    <row r="5" spans="1:4">
      <c r="A5" s="319"/>
      <c r="B5" s="51"/>
      <c r="C5" s="51"/>
      <c r="D5" s="51"/>
    </row>
    <row r="6" spans="1:4">
      <c r="A6" s="17" t="s">
        <v>12</v>
      </c>
      <c r="B6" s="19">
        <v>2.9462394067796609</v>
      </c>
      <c r="C6" s="19">
        <v>2.4209676853443738</v>
      </c>
      <c r="D6" s="19">
        <v>2.9608232532948189</v>
      </c>
    </row>
    <row r="7" spans="1:4">
      <c r="A7" s="17" t="s">
        <v>13</v>
      </c>
      <c r="B7" s="19">
        <v>4.434589800443459</v>
      </c>
      <c r="C7" s="19">
        <v>5.6625141562853907</v>
      </c>
      <c r="D7" s="19">
        <v>3.6363636363636362</v>
      </c>
    </row>
    <row r="8" spans="1:4">
      <c r="A8" s="17" t="s">
        <v>14</v>
      </c>
      <c r="B8" s="19">
        <v>2.5096908855978532</v>
      </c>
      <c r="C8" s="19">
        <v>2.4733142410830515</v>
      </c>
      <c r="D8" s="19">
        <v>2.5168806917362416</v>
      </c>
    </row>
    <row r="9" spans="1:4">
      <c r="A9" s="17" t="s">
        <v>15</v>
      </c>
      <c r="B9" s="19">
        <v>2.8673835125448028</v>
      </c>
      <c r="C9" s="19">
        <v>1.6345804576825282</v>
      </c>
      <c r="D9" s="19">
        <v>2.0715630885122414</v>
      </c>
    </row>
    <row r="10" spans="1:4">
      <c r="A10" s="17" t="s">
        <v>16</v>
      </c>
      <c r="B10" s="19">
        <v>3.8204393505253105</v>
      </c>
      <c r="C10" s="19">
        <v>2.221673660824488</v>
      </c>
      <c r="D10" s="19">
        <v>2.7033669206193167</v>
      </c>
    </row>
    <row r="11" spans="1:4">
      <c r="A11" s="17" t="s">
        <v>17</v>
      </c>
      <c r="B11" s="19">
        <v>2.7880278802788028</v>
      </c>
      <c r="C11" s="19">
        <v>2.6257206461556022</v>
      </c>
      <c r="D11" s="19">
        <v>2.7606073336133949</v>
      </c>
    </row>
    <row r="12" spans="1:4">
      <c r="A12" s="17" t="s">
        <v>18</v>
      </c>
      <c r="B12" s="19">
        <v>2.6017029328287609</v>
      </c>
      <c r="C12" s="19">
        <v>2.7831558567279764</v>
      </c>
      <c r="D12" s="19">
        <v>2.623032725455908</v>
      </c>
    </row>
    <row r="13" spans="1:4">
      <c r="A13" s="17" t="s">
        <v>19</v>
      </c>
      <c r="B13" s="19">
        <v>4.0585282494926842</v>
      </c>
      <c r="C13" s="19">
        <v>4.4057840036150022</v>
      </c>
      <c r="D13" s="19">
        <v>3.6440578347243449</v>
      </c>
    </row>
    <row r="14" spans="1:4">
      <c r="A14" s="17" t="s">
        <v>20</v>
      </c>
      <c r="B14" s="19">
        <v>3.1357324175003733</v>
      </c>
      <c r="C14" s="19">
        <v>3.0345329853735508</v>
      </c>
      <c r="D14" s="19">
        <v>3.1962025316455698</v>
      </c>
    </row>
    <row r="15" spans="1:4">
      <c r="A15" s="17" t="s">
        <v>21</v>
      </c>
      <c r="B15" s="19">
        <v>2.3850339122009392</v>
      </c>
      <c r="C15" s="19">
        <v>1.769493924737525</v>
      </c>
      <c r="D15" s="19">
        <v>1.7462891355868779</v>
      </c>
    </row>
    <row r="16" spans="1:4">
      <c r="A16" s="17" t="s">
        <v>22</v>
      </c>
      <c r="B16" s="19">
        <v>2.7786353812905218</v>
      </c>
      <c r="C16" s="19">
        <v>3.0819140308191404</v>
      </c>
      <c r="D16" s="19">
        <v>2.4525833878351864</v>
      </c>
    </row>
    <row r="17" spans="1:4">
      <c r="A17" s="17" t="s">
        <v>23</v>
      </c>
      <c r="B17" s="19">
        <v>2.9245283018867925</v>
      </c>
      <c r="C17" s="19">
        <v>3.6731857440683018</v>
      </c>
      <c r="D17" s="19">
        <v>2.9498525073746311</v>
      </c>
    </row>
    <row r="18" spans="1:4">
      <c r="A18" s="17" t="s">
        <v>24</v>
      </c>
      <c r="B18" s="19">
        <v>1.6980963446241846</v>
      </c>
      <c r="C18" s="19">
        <v>1.8113838508162838</v>
      </c>
      <c r="D18" s="19">
        <v>1.7671917018824435</v>
      </c>
    </row>
    <row r="19" spans="1:4">
      <c r="A19" s="17" t="s">
        <v>25</v>
      </c>
      <c r="B19" s="19">
        <v>2.4408362517245039</v>
      </c>
      <c r="C19" s="19">
        <v>3.1602708803611739</v>
      </c>
      <c r="D19" s="19">
        <v>2.6178010471204192</v>
      </c>
    </row>
    <row r="20" spans="1:4">
      <c r="A20" s="17" t="s">
        <v>26</v>
      </c>
      <c r="B20" s="19">
        <v>4.381161007667032</v>
      </c>
      <c r="C20" s="19">
        <v>1.1641443538998835</v>
      </c>
      <c r="D20" s="19">
        <v>2.9550827423167849</v>
      </c>
    </row>
    <row r="21" spans="1:4">
      <c r="A21" s="17" t="s">
        <v>27</v>
      </c>
      <c r="B21" s="19">
        <v>3.3579976962573945</v>
      </c>
      <c r="C21" s="19">
        <v>2.6752164678974024</v>
      </c>
      <c r="D21" s="19">
        <v>2.2027817987286804</v>
      </c>
    </row>
    <row r="22" spans="1:4">
      <c r="A22" s="17" t="s">
        <v>28</v>
      </c>
      <c r="B22" s="19">
        <v>3.4442422667013255</v>
      </c>
      <c r="C22" s="19">
        <v>3.027313854212728</v>
      </c>
      <c r="D22" s="19">
        <v>3.4935120490517613</v>
      </c>
    </row>
    <row r="23" spans="1:4">
      <c r="A23" s="17" t="s">
        <v>29</v>
      </c>
      <c r="B23" s="19">
        <v>2.1961932650073206</v>
      </c>
      <c r="C23" s="19">
        <v>3.2218091697645601</v>
      </c>
      <c r="D23" s="19">
        <v>2.842377260981912</v>
      </c>
    </row>
    <row r="24" spans="1:4">
      <c r="A24" s="17" t="s">
        <v>30</v>
      </c>
      <c r="B24" s="19">
        <v>3.7266207284488817</v>
      </c>
      <c r="C24" s="19">
        <v>3.2871730311931739</v>
      </c>
      <c r="D24" s="19">
        <v>2.7952480782669462</v>
      </c>
    </row>
    <row r="25" spans="1:4">
      <c r="A25" s="17" t="s">
        <v>31</v>
      </c>
      <c r="B25" s="19">
        <v>3.1537450722733245</v>
      </c>
      <c r="C25" s="19">
        <v>2.5582997146511857</v>
      </c>
      <c r="D25" s="19">
        <v>2.3770152955766846</v>
      </c>
    </row>
    <row r="26" spans="1:4">
      <c r="A26" s="17" t="s">
        <v>32</v>
      </c>
      <c r="B26" s="19">
        <v>3.1187122736418509</v>
      </c>
      <c r="C26" s="19">
        <v>2.077183776101454</v>
      </c>
      <c r="D26" s="19">
        <v>3.9071477821190532</v>
      </c>
    </row>
    <row r="27" spans="1:4">
      <c r="A27" s="155" t="s">
        <v>33</v>
      </c>
      <c r="B27" s="156">
        <v>2.8550740975190987</v>
      </c>
      <c r="C27" s="156">
        <v>2.5933188155671418</v>
      </c>
      <c r="D27" s="156">
        <v>2.595321784348906</v>
      </c>
    </row>
  </sheetData>
  <mergeCells count="3">
    <mergeCell ref="A1:D1"/>
    <mergeCell ref="A3:A5"/>
    <mergeCell ref="B3:D3"/>
  </mergeCells>
  <printOptions gridLines="1"/>
  <pageMargins left="0.7" right="0.7" top="0.75" bottom="0.75" header="0.5" footer="0.5"/>
  <pageSetup paperSize="9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H26"/>
  <sheetViews>
    <sheetView workbookViewId="0">
      <selection activeCell="A28" sqref="A28"/>
    </sheetView>
  </sheetViews>
  <sheetFormatPr defaultColWidth="8.85546875" defaultRowHeight="15"/>
  <cols>
    <col min="3" max="3" width="10" customWidth="1"/>
    <col min="4" max="4" width="12.140625" customWidth="1"/>
    <col min="5" max="5" width="10.7109375" customWidth="1"/>
  </cols>
  <sheetData>
    <row r="1" spans="1:8" ht="30" customHeight="1">
      <c r="A1" s="316" t="s">
        <v>425</v>
      </c>
      <c r="B1" s="316"/>
      <c r="C1" s="316"/>
      <c r="D1" s="316"/>
      <c r="E1" s="316"/>
      <c r="F1" s="316"/>
      <c r="G1" s="316"/>
      <c r="H1" s="316"/>
    </row>
    <row r="3" spans="1:8" ht="22.5" customHeight="1">
      <c r="A3" s="379" t="s">
        <v>7</v>
      </c>
      <c r="B3" s="354" t="s">
        <v>426</v>
      </c>
      <c r="C3" s="354"/>
      <c r="D3" s="354"/>
      <c r="E3" s="354"/>
      <c r="F3" s="354"/>
      <c r="G3" s="354"/>
      <c r="H3" s="321" t="s">
        <v>403</v>
      </c>
    </row>
    <row r="4" spans="1:8">
      <c r="A4" s="380"/>
      <c r="B4" s="52" t="s">
        <v>427</v>
      </c>
      <c r="C4" s="52" t="s">
        <v>428</v>
      </c>
      <c r="D4" s="52" t="s">
        <v>429</v>
      </c>
      <c r="E4" s="52" t="s">
        <v>430</v>
      </c>
      <c r="F4" s="52" t="s">
        <v>431</v>
      </c>
      <c r="G4" s="52" t="s">
        <v>33</v>
      </c>
      <c r="H4" s="323"/>
    </row>
    <row r="5" spans="1:8">
      <c r="A5" s="103" t="s">
        <v>12</v>
      </c>
      <c r="B5" s="19">
        <v>0.94520696773258972</v>
      </c>
      <c r="C5" s="19">
        <v>6.3194871980588863</v>
      </c>
      <c r="D5" s="19">
        <v>46.8221489877956</v>
      </c>
      <c r="E5" s="19">
        <v>41.053127150255314</v>
      </c>
      <c r="F5" s="19">
        <v>4.8419222829826536</v>
      </c>
      <c r="G5" s="19">
        <v>100</v>
      </c>
      <c r="H5" s="66">
        <v>1.8107413174953825E-2</v>
      </c>
    </row>
    <row r="6" spans="1:8">
      <c r="A6" s="103" t="s">
        <v>13</v>
      </c>
      <c r="B6" s="19">
        <v>0.48661800486618007</v>
      </c>
      <c r="C6" s="19">
        <v>9.6107055961070547</v>
      </c>
      <c r="D6" s="19">
        <v>46.228710462287104</v>
      </c>
      <c r="E6" s="19">
        <v>40.754257907542581</v>
      </c>
      <c r="F6" s="19">
        <v>2.9197080291970803</v>
      </c>
      <c r="G6" s="19">
        <v>100</v>
      </c>
      <c r="H6" s="66">
        <v>0</v>
      </c>
    </row>
    <row r="7" spans="1:8">
      <c r="A7" s="103" t="s">
        <v>14</v>
      </c>
      <c r="B7" s="19">
        <v>0.89127043342603263</v>
      </c>
      <c r="C7" s="19">
        <v>6.0937394017499837</v>
      </c>
      <c r="D7" s="19">
        <v>45.75323882520518</v>
      </c>
      <c r="E7" s="19">
        <v>42.29803974767686</v>
      </c>
      <c r="F7" s="19">
        <v>4.9352234958963574</v>
      </c>
      <c r="G7" s="19">
        <v>100</v>
      </c>
      <c r="H7" s="66">
        <v>2.8488096045580957E-2</v>
      </c>
    </row>
    <row r="8" spans="1:8">
      <c r="A8" s="103" t="s">
        <v>15</v>
      </c>
      <c r="B8" s="19">
        <v>0.66050198150594452</v>
      </c>
      <c r="C8" s="19">
        <v>5.7935459520664274</v>
      </c>
      <c r="D8" s="19">
        <v>42.725042460841664</v>
      </c>
      <c r="E8" s="19">
        <v>44.800905831288922</v>
      </c>
      <c r="F8" s="19">
        <v>6.0200037742970371</v>
      </c>
      <c r="G8" s="19">
        <v>100</v>
      </c>
      <c r="H8" s="66">
        <v>0</v>
      </c>
    </row>
    <row r="9" spans="1:8">
      <c r="A9" s="103" t="s">
        <v>16</v>
      </c>
      <c r="B9" s="19">
        <v>0.46832634951934932</v>
      </c>
      <c r="C9" s="19">
        <v>6.3840276066058657</v>
      </c>
      <c r="D9" s="19">
        <v>43.061375400542275</v>
      </c>
      <c r="E9" s="19">
        <v>43.578999260537344</v>
      </c>
      <c r="F9" s="19">
        <v>5.9403500123243775</v>
      </c>
      <c r="G9" s="19">
        <v>100</v>
      </c>
      <c r="H9" s="66">
        <v>0.56692137047079116</v>
      </c>
    </row>
    <row r="10" spans="1:8">
      <c r="A10" s="103" t="s">
        <v>17</v>
      </c>
      <c r="B10" s="19">
        <v>0.92074381657338866</v>
      </c>
      <c r="C10" s="19">
        <v>5.1573689594993084</v>
      </c>
      <c r="D10" s="19">
        <v>41.427453812360838</v>
      </c>
      <c r="E10" s="19">
        <v>45.615935487753504</v>
      </c>
      <c r="F10" s="19">
        <v>6.8694710236504779</v>
      </c>
      <c r="G10" s="19">
        <v>100</v>
      </c>
      <c r="H10" s="66">
        <v>9.0269001624842023E-3</v>
      </c>
    </row>
    <row r="11" spans="1:8">
      <c r="A11" s="103" t="s">
        <v>18</v>
      </c>
      <c r="B11" s="19">
        <v>0.93926111458985595</v>
      </c>
      <c r="C11" s="19">
        <v>5.272385723231058</v>
      </c>
      <c r="D11" s="19">
        <v>40.939261114589854</v>
      </c>
      <c r="E11" s="19">
        <v>46.073888541014405</v>
      </c>
      <c r="F11" s="19">
        <v>6.7125860989355042</v>
      </c>
      <c r="G11" s="19">
        <v>100</v>
      </c>
      <c r="H11" s="66">
        <v>6.2617407639323733E-2</v>
      </c>
    </row>
    <row r="12" spans="1:8">
      <c r="A12" s="103" t="s">
        <v>19</v>
      </c>
      <c r="B12" s="19">
        <v>1.0505193578847969</v>
      </c>
      <c r="C12" s="19">
        <v>6.1260623229461757</v>
      </c>
      <c r="D12" s="19">
        <v>44.464117091595845</v>
      </c>
      <c r="E12" s="19">
        <v>42.610953729933897</v>
      </c>
      <c r="F12" s="19">
        <v>5.6775259678942396</v>
      </c>
      <c r="G12" s="19">
        <v>100</v>
      </c>
      <c r="H12" s="66">
        <v>7.0821529745042494E-2</v>
      </c>
    </row>
    <row r="13" spans="1:8">
      <c r="A13" s="103" t="s">
        <v>20</v>
      </c>
      <c r="B13" s="19">
        <v>1.0095558589161562</v>
      </c>
      <c r="C13" s="19">
        <v>5.5874789675862724</v>
      </c>
      <c r="D13" s="19">
        <v>42.721991174322994</v>
      </c>
      <c r="E13" s="19">
        <v>44.163306771643548</v>
      </c>
      <c r="F13" s="19">
        <v>6.4700466681481954</v>
      </c>
      <c r="G13" s="19">
        <v>100</v>
      </c>
      <c r="H13" s="66">
        <v>4.7620559382837553E-2</v>
      </c>
    </row>
    <row r="14" spans="1:8">
      <c r="A14" s="103" t="s">
        <v>21</v>
      </c>
      <c r="B14" s="19">
        <v>0.92048815027697939</v>
      </c>
      <c r="C14" s="19">
        <v>6.2893081761006293</v>
      </c>
      <c r="D14" s="19">
        <v>44.89566412595277</v>
      </c>
      <c r="E14" s="19">
        <v>42.617351826398433</v>
      </c>
      <c r="F14" s="19">
        <v>5.1314090549377314</v>
      </c>
      <c r="G14" s="19">
        <v>100</v>
      </c>
      <c r="H14" s="66">
        <v>0.14577866633345829</v>
      </c>
    </row>
    <row r="15" spans="1:8">
      <c r="A15" s="103" t="s">
        <v>22</v>
      </c>
      <c r="B15" s="19">
        <v>0.77188372474954836</v>
      </c>
      <c r="C15" s="19">
        <v>5.2389554935128926</v>
      </c>
      <c r="D15" s="19">
        <v>43.685334209229758</v>
      </c>
      <c r="E15" s="19">
        <v>43.915257020857283</v>
      </c>
      <c r="F15" s="19">
        <v>6.3393003777303338</v>
      </c>
      <c r="G15" s="19">
        <v>100</v>
      </c>
      <c r="H15" s="66">
        <v>4.9269173920183935E-2</v>
      </c>
    </row>
    <row r="16" spans="1:8">
      <c r="A16" s="103" t="s">
        <v>23</v>
      </c>
      <c r="B16" s="19">
        <v>0.7079459002535925</v>
      </c>
      <c r="C16" s="19">
        <v>5.4205409974640748</v>
      </c>
      <c r="D16" s="19">
        <v>41.494082840236686</v>
      </c>
      <c r="E16" s="19">
        <v>45.297971259509723</v>
      </c>
      <c r="F16" s="19">
        <v>6.9737954353338978</v>
      </c>
      <c r="G16" s="19">
        <v>100</v>
      </c>
      <c r="H16" s="66">
        <v>0.10566356720202875</v>
      </c>
    </row>
    <row r="17" spans="1:8">
      <c r="A17" s="103" t="s">
        <v>24</v>
      </c>
      <c r="B17" s="19">
        <v>0.99291871921182262</v>
      </c>
      <c r="C17" s="19">
        <v>6.6682060755336616</v>
      </c>
      <c r="D17" s="19">
        <v>46.962233169129718</v>
      </c>
      <c r="E17" s="19">
        <v>40.581383415435141</v>
      </c>
      <c r="F17" s="19">
        <v>4.7311165845648606</v>
      </c>
      <c r="G17" s="19">
        <v>100</v>
      </c>
      <c r="H17" s="66">
        <v>6.4142036124794743E-2</v>
      </c>
    </row>
    <row r="18" spans="1:8">
      <c r="A18" s="103" t="s">
        <v>25</v>
      </c>
      <c r="B18" s="19">
        <v>0.68002863278453829</v>
      </c>
      <c r="C18" s="19">
        <v>5.654974946313529</v>
      </c>
      <c r="D18" s="19">
        <v>44.34502505368647</v>
      </c>
      <c r="E18" s="19">
        <v>43.509902171319496</v>
      </c>
      <c r="F18" s="19">
        <v>5.7862085421140543</v>
      </c>
      <c r="G18" s="19">
        <v>100</v>
      </c>
      <c r="H18" s="66">
        <v>2.3860653781913623E-2</v>
      </c>
    </row>
    <row r="19" spans="1:8">
      <c r="A19" s="103" t="s">
        <v>26</v>
      </c>
      <c r="B19" s="19">
        <v>1.1262596324836989</v>
      </c>
      <c r="C19" s="19">
        <v>6.2240663900414939</v>
      </c>
      <c r="D19" s="19">
        <v>45.820983995257855</v>
      </c>
      <c r="E19" s="19">
        <v>41.730883224659159</v>
      </c>
      <c r="F19" s="19">
        <v>5.0385299347954948</v>
      </c>
      <c r="G19" s="19">
        <v>100</v>
      </c>
      <c r="H19" s="66">
        <v>5.9276822762299938E-2</v>
      </c>
    </row>
    <row r="20" spans="1:8">
      <c r="A20" s="103" t="s">
        <v>27</v>
      </c>
      <c r="B20" s="19">
        <v>0.85153802485229502</v>
      </c>
      <c r="C20" s="19">
        <v>6.2319968041042024</v>
      </c>
      <c r="D20" s="19">
        <v>49.933769264733712</v>
      </c>
      <c r="E20" s="19">
        <v>38.613569941759003</v>
      </c>
      <c r="F20" s="19">
        <v>4.3544080233805005</v>
      </c>
      <c r="G20" s="19">
        <v>100</v>
      </c>
      <c r="H20" s="66">
        <v>1.471794117028658E-2</v>
      </c>
    </row>
    <row r="21" spans="1:8">
      <c r="A21" s="103" t="s">
        <v>28</v>
      </c>
      <c r="B21" s="19">
        <v>0.94798597696215214</v>
      </c>
      <c r="C21" s="19">
        <v>6.0849967804249836</v>
      </c>
      <c r="D21" s="19">
        <v>44.902339557845032</v>
      </c>
      <c r="E21" s="19">
        <v>42.222937683336909</v>
      </c>
      <c r="F21" s="19">
        <v>5.7379981398011015</v>
      </c>
      <c r="G21" s="19">
        <v>100</v>
      </c>
      <c r="H21" s="66">
        <v>0.10374186162982041</v>
      </c>
    </row>
    <row r="22" spans="1:8">
      <c r="A22" s="103" t="s">
        <v>29</v>
      </c>
      <c r="B22" s="19">
        <v>0.38870173620108833</v>
      </c>
      <c r="C22" s="19">
        <v>5.4677377558953095</v>
      </c>
      <c r="D22" s="19">
        <v>47.965794247214305</v>
      </c>
      <c r="E22" s="19">
        <v>40.450894013993263</v>
      </c>
      <c r="F22" s="19">
        <v>5.4418243068152368</v>
      </c>
      <c r="G22" s="19">
        <v>100</v>
      </c>
      <c r="H22" s="66">
        <v>0.28504793988079813</v>
      </c>
    </row>
    <row r="23" spans="1:8">
      <c r="A23" s="103" t="s">
        <v>30</v>
      </c>
      <c r="B23" s="19">
        <v>1.0433699291442808</v>
      </c>
      <c r="C23" s="19">
        <v>7.6306158997119056</v>
      </c>
      <c r="D23" s="19">
        <v>49.583430662617765</v>
      </c>
      <c r="E23" s="19">
        <v>37.514599392665268</v>
      </c>
      <c r="F23" s="19">
        <v>4.103402631783851</v>
      </c>
      <c r="G23" s="19">
        <v>100</v>
      </c>
      <c r="H23" s="66">
        <v>0.12458148407692907</v>
      </c>
    </row>
    <row r="24" spans="1:8">
      <c r="A24" s="103" t="s">
        <v>31</v>
      </c>
      <c r="B24" s="19">
        <v>0.86771828942937812</v>
      </c>
      <c r="C24" s="19">
        <v>6.8484989768694797</v>
      </c>
      <c r="D24" s="19">
        <v>48.574092781101875</v>
      </c>
      <c r="E24" s="19">
        <v>39.158701789830857</v>
      </c>
      <c r="F24" s="19">
        <v>4.304918797109333</v>
      </c>
      <c r="G24" s="19">
        <v>100</v>
      </c>
      <c r="H24" s="66">
        <v>0.24606936565907739</v>
      </c>
    </row>
    <row r="25" spans="1:8">
      <c r="A25" s="103" t="s">
        <v>32</v>
      </c>
      <c r="B25" s="19">
        <v>1.0498384863867096</v>
      </c>
      <c r="C25" s="19">
        <v>7.3950161513613288</v>
      </c>
      <c r="D25" s="19">
        <v>51.615136132902627</v>
      </c>
      <c r="E25" s="19">
        <v>36.559760036917396</v>
      </c>
      <c r="F25" s="19">
        <v>3.3456391324411632</v>
      </c>
      <c r="G25" s="19">
        <v>100</v>
      </c>
      <c r="H25" s="66">
        <v>3.4610059990770652E-2</v>
      </c>
    </row>
    <row r="26" spans="1:8">
      <c r="A26" s="21" t="s">
        <v>33</v>
      </c>
      <c r="B26" s="23">
        <v>0.90471607314725699</v>
      </c>
      <c r="C26" s="23">
        <v>6.168561888805713</v>
      </c>
      <c r="D26" s="23">
        <v>45.916657754963822</v>
      </c>
      <c r="E26" s="23">
        <v>41.718176309129149</v>
      </c>
      <c r="F26" s="23">
        <v>5.2170296700293495</v>
      </c>
      <c r="G26" s="23">
        <v>100</v>
      </c>
      <c r="H26" s="110">
        <v>7.4858303924713931E-2</v>
      </c>
    </row>
  </sheetData>
  <mergeCells count="4">
    <mergeCell ref="A1:H1"/>
    <mergeCell ref="B3:G3"/>
    <mergeCell ref="A3:A4"/>
    <mergeCell ref="H3:H4"/>
  </mergeCells>
  <printOptions gridLines="1"/>
  <pageMargins left="0.7" right="0.7" top="0.75" bottom="0.75" header="0.5" footer="0.5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L27"/>
  <sheetViews>
    <sheetView workbookViewId="0">
      <selection activeCell="A28" sqref="A28"/>
    </sheetView>
  </sheetViews>
  <sheetFormatPr defaultColWidth="8.85546875" defaultRowHeight="15"/>
  <cols>
    <col min="2" max="3" width="9.42578125" bestFit="1" customWidth="1"/>
    <col min="4" max="5" width="10.42578125" bestFit="1" customWidth="1"/>
    <col min="6" max="6" width="9.42578125" bestFit="1" customWidth="1"/>
    <col min="7" max="7" width="11.42578125" bestFit="1" customWidth="1"/>
    <col min="8" max="8" width="9.42578125" bestFit="1" customWidth="1"/>
  </cols>
  <sheetData>
    <row r="1" spans="1:10" ht="31.5" customHeight="1">
      <c r="A1" s="316" t="s">
        <v>437</v>
      </c>
      <c r="B1" s="316"/>
      <c r="C1" s="316"/>
      <c r="D1" s="316"/>
      <c r="E1" s="316"/>
      <c r="F1" s="316"/>
      <c r="G1" s="316"/>
      <c r="H1" s="316"/>
    </row>
    <row r="3" spans="1:10" ht="25.5" customHeight="1">
      <c r="A3" s="379" t="s">
        <v>7</v>
      </c>
      <c r="B3" s="343" t="s">
        <v>438</v>
      </c>
      <c r="C3" s="343"/>
      <c r="D3" s="343"/>
      <c r="E3" s="343"/>
      <c r="F3" s="343"/>
      <c r="G3" s="343"/>
      <c r="H3" s="321" t="s">
        <v>322</v>
      </c>
    </row>
    <row r="4" spans="1:10">
      <c r="A4" s="380"/>
      <c r="B4" s="52" t="s">
        <v>432</v>
      </c>
      <c r="C4" s="52" t="s">
        <v>433</v>
      </c>
      <c r="D4" s="52" t="s">
        <v>434</v>
      </c>
      <c r="E4" s="52" t="s">
        <v>435</v>
      </c>
      <c r="F4" s="52" t="s">
        <v>436</v>
      </c>
      <c r="G4" s="52" t="s">
        <v>33</v>
      </c>
      <c r="H4" s="323"/>
    </row>
    <row r="5" spans="1:10">
      <c r="A5" s="103" t="s">
        <v>12</v>
      </c>
      <c r="B5" s="66">
        <v>0</v>
      </c>
      <c r="C5" s="66">
        <v>2.6394579262527578</v>
      </c>
      <c r="D5" s="66">
        <v>47.919949574535146</v>
      </c>
      <c r="E5" s="66">
        <v>44.189253072801762</v>
      </c>
      <c r="F5" s="66">
        <v>5.1922470847778133</v>
      </c>
      <c r="G5" s="19">
        <v>100</v>
      </c>
      <c r="H5" s="66">
        <v>5.9092341632524428E-2</v>
      </c>
    </row>
    <row r="6" spans="1:10">
      <c r="A6" s="103" t="s">
        <v>13</v>
      </c>
      <c r="B6" s="66">
        <v>0</v>
      </c>
      <c r="C6" s="66">
        <v>4.7936085219707056</v>
      </c>
      <c r="D6" s="66">
        <v>48.601864181091877</v>
      </c>
      <c r="E6" s="66">
        <v>43.675099866844207</v>
      </c>
      <c r="F6" s="66">
        <v>2.9294274300932091</v>
      </c>
      <c r="G6" s="19">
        <v>100</v>
      </c>
      <c r="H6" s="66">
        <v>0</v>
      </c>
      <c r="J6" s="111"/>
    </row>
    <row r="7" spans="1:10">
      <c r="A7" s="103" t="s">
        <v>14</v>
      </c>
      <c r="B7" s="66">
        <v>1.7526179730973142E-2</v>
      </c>
      <c r="C7" s="66">
        <v>2.8640698710365275</v>
      </c>
      <c r="D7" s="66">
        <v>46.571441090128381</v>
      </c>
      <c r="E7" s="66">
        <v>45.205859586090057</v>
      </c>
      <c r="F7" s="66">
        <v>5.26807752413501</v>
      </c>
      <c r="G7" s="19">
        <v>100</v>
      </c>
      <c r="H7" s="66">
        <v>7.3025748879054747E-2</v>
      </c>
      <c r="J7" s="111"/>
    </row>
    <row r="8" spans="1:10">
      <c r="A8" s="103" t="s">
        <v>15</v>
      </c>
      <c r="B8" s="66">
        <v>0</v>
      </c>
      <c r="C8" s="66">
        <v>2.9572614948349196</v>
      </c>
      <c r="D8" s="66">
        <v>43.143609479440961</v>
      </c>
      <c r="E8" s="66">
        <v>47.518736074539191</v>
      </c>
      <c r="F8" s="66">
        <v>6.2993720883127411</v>
      </c>
      <c r="G8" s="19">
        <v>100</v>
      </c>
      <c r="H8" s="66">
        <v>8.1020862872189597E-2</v>
      </c>
      <c r="J8" s="111"/>
    </row>
    <row r="9" spans="1:10">
      <c r="A9" s="103" t="s">
        <v>16</v>
      </c>
      <c r="B9" s="66">
        <v>0</v>
      </c>
      <c r="C9" s="66">
        <v>3.2990234890472419</v>
      </c>
      <c r="D9" s="66">
        <v>43.942992874109265</v>
      </c>
      <c r="E9" s="66">
        <v>46.080760095011875</v>
      </c>
      <c r="F9" s="66">
        <v>6.2549485352335701</v>
      </c>
      <c r="G9" s="19">
        <v>100</v>
      </c>
      <c r="H9" s="66">
        <v>0.42227500659804701</v>
      </c>
      <c r="J9" s="111"/>
    </row>
    <row r="10" spans="1:10">
      <c r="A10" s="103" t="s">
        <v>17</v>
      </c>
      <c r="B10" s="66">
        <v>3.2442252790033737E-3</v>
      </c>
      <c r="C10" s="66">
        <v>2.1184791071892031</v>
      </c>
      <c r="D10" s="66">
        <v>41.928367505839603</v>
      </c>
      <c r="E10" s="66">
        <v>48.640669608097589</v>
      </c>
      <c r="F10" s="66">
        <v>7.2508434985725412</v>
      </c>
      <c r="G10" s="19">
        <v>100</v>
      </c>
      <c r="H10" s="66">
        <v>5.8396055022060737E-2</v>
      </c>
      <c r="J10" s="111"/>
    </row>
    <row r="11" spans="1:10">
      <c r="A11" s="103" t="s">
        <v>18</v>
      </c>
      <c r="B11" s="66">
        <v>1.347164219318335E-2</v>
      </c>
      <c r="C11" s="66">
        <v>2.4114239525798196</v>
      </c>
      <c r="D11" s="66">
        <v>41.519601239391079</v>
      </c>
      <c r="E11" s="66">
        <v>48.982891014414662</v>
      </c>
      <c r="F11" s="66">
        <v>7.0052539404553418</v>
      </c>
      <c r="G11" s="19">
        <v>100</v>
      </c>
      <c r="H11" s="66">
        <v>6.7358210965916737E-2</v>
      </c>
      <c r="J11" s="111"/>
    </row>
    <row r="12" spans="1:10">
      <c r="A12" s="103" t="s">
        <v>19</v>
      </c>
      <c r="B12" s="66">
        <v>5.2144440099074429E-2</v>
      </c>
      <c r="C12" s="66">
        <v>2.6854386651023332</v>
      </c>
      <c r="D12" s="66">
        <v>45.939251727284578</v>
      </c>
      <c r="E12" s="66">
        <v>45.000651805501242</v>
      </c>
      <c r="F12" s="66">
        <v>5.7489245209229569</v>
      </c>
      <c r="G12" s="19">
        <v>100</v>
      </c>
      <c r="H12" s="66">
        <v>0.57358884108981878</v>
      </c>
      <c r="J12" s="111"/>
    </row>
    <row r="13" spans="1:10">
      <c r="A13" s="103" t="s">
        <v>20</v>
      </c>
      <c r="B13" s="66">
        <v>3.0945913420211121E-2</v>
      </c>
      <c r="C13" s="66">
        <v>2.6304026407179451</v>
      </c>
      <c r="D13" s="66">
        <v>43.403362789258331</v>
      </c>
      <c r="E13" s="66">
        <v>46.886497266444316</v>
      </c>
      <c r="F13" s="66">
        <v>6.8424853006911253</v>
      </c>
      <c r="G13" s="19">
        <v>100</v>
      </c>
      <c r="H13" s="66">
        <v>0.20630608946807411</v>
      </c>
      <c r="J13" s="111"/>
    </row>
    <row r="14" spans="1:10">
      <c r="A14" s="103" t="s">
        <v>21</v>
      </c>
      <c r="B14" s="66">
        <v>2.7261574810304879E-2</v>
      </c>
      <c r="C14" s="66">
        <v>2.5671316279703755</v>
      </c>
      <c r="D14" s="66">
        <v>45.885774001544824</v>
      </c>
      <c r="E14" s="66">
        <v>45.654050615657233</v>
      </c>
      <c r="F14" s="66">
        <v>5.4704893452678451</v>
      </c>
      <c r="G14" s="19">
        <v>100</v>
      </c>
      <c r="H14" s="66">
        <v>0.39529283474942067</v>
      </c>
      <c r="J14" s="111"/>
    </row>
    <row r="15" spans="1:10">
      <c r="A15" s="103" t="s">
        <v>22</v>
      </c>
      <c r="B15" s="66">
        <v>1.7599436818021823E-2</v>
      </c>
      <c r="C15" s="66">
        <v>1.9711369236184444</v>
      </c>
      <c r="D15" s="66">
        <v>44.033790918690599</v>
      </c>
      <c r="E15" s="66">
        <v>46.427314325941573</v>
      </c>
      <c r="F15" s="66">
        <v>6.7229848644843369</v>
      </c>
      <c r="G15" s="19">
        <v>100</v>
      </c>
      <c r="H15" s="66">
        <v>0.82717353044702568</v>
      </c>
      <c r="J15" s="111"/>
    </row>
    <row r="16" spans="1:10">
      <c r="A16" s="103" t="s">
        <v>23</v>
      </c>
      <c r="B16" s="66">
        <v>1.1247328759419637E-2</v>
      </c>
      <c r="C16" s="66">
        <v>2.3506917107187042</v>
      </c>
      <c r="D16" s="66">
        <v>41.89629962883815</v>
      </c>
      <c r="E16" s="66">
        <v>47.711168597458105</v>
      </c>
      <c r="F16" s="66">
        <v>7.3332583511416045</v>
      </c>
      <c r="G16" s="19">
        <v>100</v>
      </c>
      <c r="H16" s="66">
        <v>0.69733438308401752</v>
      </c>
      <c r="J16" s="111"/>
    </row>
    <row r="17" spans="1:12">
      <c r="A17" s="103" t="s">
        <v>24</v>
      </c>
      <c r="B17" s="66">
        <v>1.417233560090703E-2</v>
      </c>
      <c r="C17" s="66">
        <v>2.9053287981859413</v>
      </c>
      <c r="D17" s="66">
        <v>48.151927437641724</v>
      </c>
      <c r="E17" s="66">
        <v>43.647959183673471</v>
      </c>
      <c r="F17" s="66">
        <v>5.0736961451247167</v>
      </c>
      <c r="G17" s="19">
        <v>100</v>
      </c>
      <c r="H17" s="66">
        <v>0.20691609977324263</v>
      </c>
      <c r="J17" s="111"/>
    </row>
    <row r="18" spans="1:12">
      <c r="A18" s="103" t="s">
        <v>25</v>
      </c>
      <c r="B18" s="66">
        <v>1.2672665061462427E-2</v>
      </c>
      <c r="C18" s="66">
        <v>2.7246229882144215</v>
      </c>
      <c r="D18" s="66">
        <v>44.493727030794581</v>
      </c>
      <c r="E18" s="66">
        <v>45.330122924851096</v>
      </c>
      <c r="F18" s="66">
        <v>6.0702065644405012</v>
      </c>
      <c r="G18" s="19">
        <v>100</v>
      </c>
      <c r="H18" s="66">
        <v>1.368647826637942</v>
      </c>
      <c r="J18" s="111"/>
    </row>
    <row r="19" spans="1:12">
      <c r="A19" s="103" t="s">
        <v>26</v>
      </c>
      <c r="B19" s="66">
        <v>0.38119440914866581</v>
      </c>
      <c r="C19" s="66">
        <v>3.5578144853875475</v>
      </c>
      <c r="D19" s="66">
        <v>46.315120711562898</v>
      </c>
      <c r="E19" s="66">
        <v>44.282083862770008</v>
      </c>
      <c r="F19" s="66">
        <v>5.4002541296060986</v>
      </c>
      <c r="G19" s="19">
        <v>100</v>
      </c>
      <c r="H19" s="66">
        <v>6.353240152477764E-2</v>
      </c>
      <c r="J19" s="111"/>
    </row>
    <row r="20" spans="1:12">
      <c r="A20" s="103" t="s">
        <v>27</v>
      </c>
      <c r="B20" s="66">
        <v>1.3781697905181918E-2</v>
      </c>
      <c r="C20" s="66">
        <v>3.0618338846012496</v>
      </c>
      <c r="D20" s="66">
        <v>50.714351341418592</v>
      </c>
      <c r="E20" s="66">
        <v>41.443862550532899</v>
      </c>
      <c r="F20" s="66">
        <v>4.6559169423006246</v>
      </c>
      <c r="G20" s="19">
        <v>100</v>
      </c>
      <c r="H20" s="66">
        <v>0.11025358324145534</v>
      </c>
      <c r="J20" s="111"/>
    </row>
    <row r="21" spans="1:12">
      <c r="A21" s="103" t="s">
        <v>28</v>
      </c>
      <c r="B21" s="66">
        <v>1.1631964638827499E-2</v>
      </c>
      <c r="C21" s="66">
        <v>2.7218797254856342</v>
      </c>
      <c r="D21" s="66">
        <v>45.605056027296342</v>
      </c>
      <c r="E21" s="66">
        <v>45.353030126788411</v>
      </c>
      <c r="F21" s="66">
        <v>6.1571866154860224</v>
      </c>
      <c r="G21" s="19">
        <v>100</v>
      </c>
      <c r="H21" s="66">
        <v>0.15121554030475748</v>
      </c>
      <c r="J21" s="111"/>
    </row>
    <row r="22" spans="1:12">
      <c r="A22" s="103" t="s">
        <v>29</v>
      </c>
      <c r="B22" s="66">
        <v>2.7300027300027303E-2</v>
      </c>
      <c r="C22" s="66">
        <v>3.1122031122031122</v>
      </c>
      <c r="D22" s="66">
        <v>47.556647556647555</v>
      </c>
      <c r="E22" s="66">
        <v>41.87824187824188</v>
      </c>
      <c r="F22" s="66">
        <v>5.623805623805624</v>
      </c>
      <c r="G22" s="19">
        <v>100</v>
      </c>
      <c r="H22" s="66">
        <v>1.8018018018018018</v>
      </c>
      <c r="J22" s="111"/>
    </row>
    <row r="23" spans="1:12">
      <c r="A23" s="103" t="s">
        <v>30</v>
      </c>
      <c r="B23" s="66">
        <v>0</v>
      </c>
      <c r="C23" s="66">
        <v>3.8735378877775895</v>
      </c>
      <c r="D23" s="66">
        <v>51.000169520257664</v>
      </c>
      <c r="E23" s="66">
        <v>40.44753348025089</v>
      </c>
      <c r="F23" s="66">
        <v>4.4075266994405826</v>
      </c>
      <c r="G23" s="19">
        <v>100</v>
      </c>
      <c r="H23" s="66">
        <v>0.27123241227326667</v>
      </c>
      <c r="J23" s="111"/>
    </row>
    <row r="24" spans="1:12">
      <c r="A24" s="103" t="s">
        <v>31</v>
      </c>
      <c r="B24" s="66">
        <v>3.663519797097365E-2</v>
      </c>
      <c r="C24" s="66">
        <v>3.1393546568972805</v>
      </c>
      <c r="D24" s="66">
        <v>48.138650133859379</v>
      </c>
      <c r="E24" s="66">
        <v>40.515710863745248</v>
      </c>
      <c r="F24" s="66">
        <v>4.4638579681555584</v>
      </c>
      <c r="G24" s="19">
        <v>100</v>
      </c>
      <c r="H24" s="66">
        <v>3.7057911793715657</v>
      </c>
      <c r="J24" s="111"/>
    </row>
    <row r="25" spans="1:12">
      <c r="A25" s="103" t="s">
        <v>32</v>
      </c>
      <c r="B25" s="66">
        <v>1.266624445851805E-2</v>
      </c>
      <c r="C25" s="66">
        <v>3.3185560481317289</v>
      </c>
      <c r="D25" s="66">
        <v>53.122229259024699</v>
      </c>
      <c r="E25" s="66">
        <v>39.810006333122224</v>
      </c>
      <c r="F25" s="66">
        <v>3.6605446485117161</v>
      </c>
      <c r="G25" s="19">
        <v>100</v>
      </c>
      <c r="H25" s="66">
        <v>7.59974667511083E-2</v>
      </c>
      <c r="J25" s="111"/>
    </row>
    <row r="26" spans="1:12">
      <c r="A26" s="21" t="s">
        <v>33</v>
      </c>
      <c r="B26" s="110">
        <v>1.8307178992641029E-2</v>
      </c>
      <c r="C26" s="110">
        <v>2.8118279847147947</v>
      </c>
      <c r="D26" s="110">
        <v>46.617297447824541</v>
      </c>
      <c r="E26" s="110">
        <v>44.471747639405301</v>
      </c>
      <c r="F26" s="110">
        <v>5.5403711973926457</v>
      </c>
      <c r="G26" s="23">
        <v>100</v>
      </c>
      <c r="H26" s="110">
        <v>0.54044855167007888</v>
      </c>
      <c r="J26" s="111"/>
    </row>
    <row r="27" spans="1:12">
      <c r="J27" s="111"/>
      <c r="K27" s="111"/>
      <c r="L27" s="111"/>
    </row>
  </sheetData>
  <mergeCells count="4">
    <mergeCell ref="A1:H1"/>
    <mergeCell ref="B3:G3"/>
    <mergeCell ref="A3:A4"/>
    <mergeCell ref="H3:H4"/>
  </mergeCells>
  <printOptions gridLines="1"/>
  <pageMargins left="0.7" right="0.7" top="0.75" bottom="0.75" header="0.5" footer="0.5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F26"/>
  <sheetViews>
    <sheetView workbookViewId="0">
      <selection activeCell="A28" sqref="A28"/>
    </sheetView>
  </sheetViews>
  <sheetFormatPr defaultColWidth="8.85546875" defaultRowHeight="15"/>
  <cols>
    <col min="1" max="1" width="18.140625" customWidth="1"/>
    <col min="2" max="3" width="9.42578125" bestFit="1" customWidth="1"/>
    <col min="4" max="4" width="10.42578125" bestFit="1" customWidth="1"/>
    <col min="5" max="5" width="11.42578125" bestFit="1" customWidth="1"/>
    <col min="6" max="6" width="9.42578125" bestFit="1" customWidth="1"/>
  </cols>
  <sheetData>
    <row r="1" spans="1:6" ht="32.25" customHeight="1">
      <c r="A1" s="316" t="s">
        <v>439</v>
      </c>
      <c r="B1" s="316"/>
      <c r="C1" s="316"/>
      <c r="D1" s="316"/>
      <c r="E1" s="316"/>
      <c r="F1" s="316"/>
    </row>
    <row r="3" spans="1:6" ht="22.5" customHeight="1">
      <c r="A3" s="379" t="s">
        <v>275</v>
      </c>
      <c r="B3" s="354" t="s">
        <v>440</v>
      </c>
      <c r="C3" s="354"/>
      <c r="D3" s="354"/>
      <c r="E3" s="354"/>
      <c r="F3" s="321" t="s">
        <v>403</v>
      </c>
    </row>
    <row r="4" spans="1:6">
      <c r="A4" s="380"/>
      <c r="B4" s="135" t="s">
        <v>441</v>
      </c>
      <c r="C4" s="135" t="s">
        <v>442</v>
      </c>
      <c r="D4" s="135" t="s">
        <v>443</v>
      </c>
      <c r="E4" s="52" t="s">
        <v>33</v>
      </c>
      <c r="F4" s="323"/>
    </row>
    <row r="5" spans="1:6">
      <c r="A5" s="103" t="s">
        <v>12</v>
      </c>
      <c r="B5" s="66">
        <v>0.17692724318469039</v>
      </c>
      <c r="C5" s="66">
        <v>0.98934825780826863</v>
      </c>
      <c r="D5" s="66">
        <v>98.472648492507673</v>
      </c>
      <c r="E5" s="66">
        <v>100</v>
      </c>
      <c r="F5" s="66">
        <v>0.36107600649936811</v>
      </c>
    </row>
    <row r="6" spans="1:6">
      <c r="A6" s="103" t="s">
        <v>13</v>
      </c>
      <c r="B6" s="66">
        <v>0.12121212121212122</v>
      </c>
      <c r="C6" s="66">
        <v>0.36363636363636365</v>
      </c>
      <c r="D6" s="66">
        <v>99.151515151515142</v>
      </c>
      <c r="E6" s="66">
        <v>100</v>
      </c>
      <c r="F6" s="66">
        <v>0.36363636363636365</v>
      </c>
    </row>
    <row r="7" spans="1:6">
      <c r="A7" s="103" t="s">
        <v>14</v>
      </c>
      <c r="B7" s="66">
        <v>0.14072881287127373</v>
      </c>
      <c r="C7" s="66">
        <v>0.5412646648895143</v>
      </c>
      <c r="D7" s="66">
        <v>99.024370441536647</v>
      </c>
      <c r="E7" s="66">
        <v>100</v>
      </c>
      <c r="F7" s="66">
        <v>0.29363608070256153</v>
      </c>
    </row>
    <row r="8" spans="1:6">
      <c r="A8" s="103" t="s">
        <v>15</v>
      </c>
      <c r="B8" s="66">
        <v>0.15065913370998116</v>
      </c>
      <c r="C8" s="66">
        <v>1.0734463276836157</v>
      </c>
      <c r="D8" s="66">
        <v>98.060263653483986</v>
      </c>
      <c r="E8" s="66">
        <v>100</v>
      </c>
      <c r="F8" s="66">
        <v>0.71563088512241047</v>
      </c>
    </row>
    <row r="9" spans="1:6">
      <c r="A9" s="103" t="s">
        <v>16</v>
      </c>
      <c r="B9" s="66">
        <v>0.29491275497665276</v>
      </c>
      <c r="C9" s="66">
        <v>1.2288031457360531</v>
      </c>
      <c r="D9" s="66">
        <v>98.156795281395929</v>
      </c>
      <c r="E9" s="66">
        <v>100</v>
      </c>
      <c r="F9" s="66">
        <v>0.31948881789137379</v>
      </c>
    </row>
    <row r="10" spans="1:6">
      <c r="A10" s="103" t="s">
        <v>17</v>
      </c>
      <c r="B10" s="66">
        <v>0.10502310508311828</v>
      </c>
      <c r="C10" s="66">
        <v>0.57912740802976648</v>
      </c>
      <c r="D10" s="66">
        <v>99.006781491928223</v>
      </c>
      <c r="E10" s="66">
        <v>100</v>
      </c>
      <c r="F10" s="66">
        <v>0.30906799495889092</v>
      </c>
    </row>
    <row r="11" spans="1:6">
      <c r="A11" s="103" t="s">
        <v>18</v>
      </c>
      <c r="B11" s="66">
        <v>0.11241568823382464</v>
      </c>
      <c r="C11" s="66">
        <v>0.88683487384461657</v>
      </c>
      <c r="D11" s="66">
        <v>98.725955533349989</v>
      </c>
      <c r="E11" s="66">
        <v>100</v>
      </c>
      <c r="F11" s="66">
        <v>0.27479390457157132</v>
      </c>
    </row>
    <row r="12" spans="1:6">
      <c r="A12" s="103" t="s">
        <v>19</v>
      </c>
      <c r="B12" s="66">
        <v>0.12930527800634772</v>
      </c>
      <c r="C12" s="66">
        <v>1.0697072998706947</v>
      </c>
      <c r="D12" s="66">
        <v>82.872928176795583</v>
      </c>
      <c r="E12" s="66">
        <v>100</v>
      </c>
      <c r="F12" s="66">
        <v>15.928059245327377</v>
      </c>
    </row>
    <row r="13" spans="1:6">
      <c r="A13" s="103" t="s">
        <v>20</v>
      </c>
      <c r="B13" s="66">
        <v>0.10126582278481014</v>
      </c>
      <c r="C13" s="66">
        <v>0.46202531645569622</v>
      </c>
      <c r="D13" s="66">
        <v>99.066455696202524</v>
      </c>
      <c r="E13" s="66">
        <v>100</v>
      </c>
      <c r="F13" s="66">
        <v>0.370253164556962</v>
      </c>
    </row>
    <row r="14" spans="1:6">
      <c r="A14" s="103" t="s">
        <v>21</v>
      </c>
      <c r="B14" s="66">
        <v>7.4840962953723333E-2</v>
      </c>
      <c r="C14" s="66">
        <v>0.50725541557523601</v>
      </c>
      <c r="D14" s="66">
        <v>99.214169888985907</v>
      </c>
      <c r="E14" s="66">
        <v>100</v>
      </c>
      <c r="F14" s="66">
        <v>0.20373373248513574</v>
      </c>
    </row>
    <row r="15" spans="1:6">
      <c r="A15" s="103" t="s">
        <v>22</v>
      </c>
      <c r="B15" s="66">
        <v>0.17985611510791369</v>
      </c>
      <c r="C15" s="66">
        <v>0.19620667102681491</v>
      </c>
      <c r="D15" s="66">
        <v>99.149771092217136</v>
      </c>
      <c r="E15" s="66">
        <v>100</v>
      </c>
      <c r="F15" s="66">
        <v>0.47416612164813599</v>
      </c>
    </row>
    <row r="16" spans="1:6">
      <c r="A16" s="103" t="s">
        <v>23</v>
      </c>
      <c r="B16" s="66">
        <v>0.12642225031605564</v>
      </c>
      <c r="C16" s="66">
        <v>0.42140750105351876</v>
      </c>
      <c r="D16" s="66">
        <v>99.157184997892969</v>
      </c>
      <c r="E16" s="66">
        <v>100</v>
      </c>
      <c r="F16" s="66">
        <v>0.29498525073746312</v>
      </c>
    </row>
    <row r="17" spans="1:6">
      <c r="A17" s="103" t="s">
        <v>24</v>
      </c>
      <c r="B17" s="66">
        <v>0.14086310667178897</v>
      </c>
      <c r="C17" s="66">
        <v>0.36368292995261875</v>
      </c>
      <c r="D17" s="66">
        <v>99.149699065181196</v>
      </c>
      <c r="E17" s="66">
        <v>100</v>
      </c>
      <c r="F17" s="66">
        <v>0.34575489819439109</v>
      </c>
    </row>
    <row r="18" spans="1:6">
      <c r="A18" s="103" t="s">
        <v>25</v>
      </c>
      <c r="B18" s="66">
        <v>7.1394574012375062E-2</v>
      </c>
      <c r="C18" s="66">
        <v>0.47596382674916704</v>
      </c>
      <c r="D18" s="66">
        <v>99.309852451213715</v>
      </c>
      <c r="E18" s="66">
        <v>100</v>
      </c>
      <c r="F18" s="66">
        <v>0.14278914802475012</v>
      </c>
    </row>
    <row r="19" spans="1:6">
      <c r="A19" s="103" t="s">
        <v>26</v>
      </c>
      <c r="B19" s="66">
        <v>0.1773049645390071</v>
      </c>
      <c r="C19" s="66">
        <v>0.1773049645390071</v>
      </c>
      <c r="D19" s="66">
        <v>99.231678486997637</v>
      </c>
      <c r="E19" s="66">
        <v>100</v>
      </c>
      <c r="F19" s="66">
        <v>0.41371158392434987</v>
      </c>
    </row>
    <row r="20" spans="1:6">
      <c r="A20" s="103" t="s">
        <v>27</v>
      </c>
      <c r="B20" s="66">
        <v>5.0349298256655552E-2</v>
      </c>
      <c r="C20" s="66">
        <v>0.3944028363438018</v>
      </c>
      <c r="D20" s="66">
        <v>99.313990811253078</v>
      </c>
      <c r="E20" s="66">
        <v>100</v>
      </c>
      <c r="F20" s="66">
        <v>0.24125705414647453</v>
      </c>
    </row>
    <row r="21" spans="1:6">
      <c r="A21" s="103" t="s">
        <v>28</v>
      </c>
      <c r="B21" s="66">
        <v>6.0601739626408108E-2</v>
      </c>
      <c r="C21" s="66">
        <v>0.27092542421217741</v>
      </c>
      <c r="D21" s="66">
        <v>99.290603165549697</v>
      </c>
      <c r="E21" s="66">
        <v>100</v>
      </c>
      <c r="F21" s="66">
        <v>0.37786967061172111</v>
      </c>
    </row>
    <row r="22" spans="1:6">
      <c r="A22" s="103" t="s">
        <v>29</v>
      </c>
      <c r="B22" s="66">
        <v>0.18087855297157621</v>
      </c>
      <c r="C22" s="66">
        <v>0.516795865633075</v>
      </c>
      <c r="D22" s="66">
        <v>96.072351421188628</v>
      </c>
      <c r="E22" s="66">
        <v>100</v>
      </c>
      <c r="F22" s="66">
        <v>3.229974160206718</v>
      </c>
    </row>
    <row r="23" spans="1:6">
      <c r="A23" s="103" t="s">
        <v>30</v>
      </c>
      <c r="B23" s="66">
        <v>0.15529155990371923</v>
      </c>
      <c r="C23" s="66">
        <v>0.31834769780262445</v>
      </c>
      <c r="D23" s="66">
        <v>99.091544374563242</v>
      </c>
      <c r="E23" s="66">
        <v>100</v>
      </c>
      <c r="F23" s="66">
        <v>0.43481636773041388</v>
      </c>
    </row>
    <row r="24" spans="1:6">
      <c r="A24" s="103" t="s">
        <v>31</v>
      </c>
      <c r="B24" s="66">
        <v>9.0429929723026048E-2</v>
      </c>
      <c r="C24" s="66">
        <v>0.47540305911533698</v>
      </c>
      <c r="D24" s="66">
        <v>97.995039272426624</v>
      </c>
      <c r="E24" s="66">
        <v>100</v>
      </c>
      <c r="F24" s="66">
        <v>1.4391277387350143</v>
      </c>
    </row>
    <row r="25" spans="1:6">
      <c r="A25" s="103" t="s">
        <v>32</v>
      </c>
      <c r="B25" s="66">
        <v>0.22983222247759133</v>
      </c>
      <c r="C25" s="66">
        <v>0.90783727878648579</v>
      </c>
      <c r="D25" s="66">
        <v>98.460124109400141</v>
      </c>
      <c r="E25" s="66">
        <v>100</v>
      </c>
      <c r="F25" s="66">
        <v>0.4022063893357849</v>
      </c>
    </row>
    <row r="26" spans="1:6">
      <c r="A26" s="21" t="s">
        <v>33</v>
      </c>
      <c r="B26" s="110">
        <v>0.1159006714654443</v>
      </c>
      <c r="C26" s="110">
        <v>0.52901901576865373</v>
      </c>
      <c r="D26" s="110">
        <v>98.591415765809543</v>
      </c>
      <c r="E26" s="110">
        <v>100</v>
      </c>
      <c r="F26" s="110">
        <v>0.76366454695636299</v>
      </c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</sheetPr>
  <dimension ref="A1:I20"/>
  <sheetViews>
    <sheetView workbookViewId="0">
      <selection activeCell="A12" sqref="A12"/>
    </sheetView>
  </sheetViews>
  <sheetFormatPr defaultColWidth="8.85546875" defaultRowHeight="15"/>
  <cols>
    <col min="1" max="1" width="16.85546875" customWidth="1"/>
    <col min="2" max="4" width="9.28515625" bestFit="1" customWidth="1"/>
    <col min="5" max="5" width="9.42578125" bestFit="1" customWidth="1"/>
  </cols>
  <sheetData>
    <row r="1" spans="1:9" ht="45.75" customHeight="1">
      <c r="A1" s="315" t="s">
        <v>444</v>
      </c>
      <c r="B1" s="315"/>
      <c r="C1" s="315"/>
      <c r="D1" s="315"/>
      <c r="E1" s="315"/>
    </row>
    <row r="3" spans="1:9">
      <c r="A3" s="379" t="s">
        <v>426</v>
      </c>
      <c r="B3" s="354" t="s">
        <v>445</v>
      </c>
      <c r="C3" s="354"/>
      <c r="D3" s="354"/>
      <c r="E3" s="354"/>
    </row>
    <row r="4" spans="1:9">
      <c r="A4" s="380"/>
      <c r="B4" s="135" t="s">
        <v>441</v>
      </c>
      <c r="C4" s="135" t="s">
        <v>442</v>
      </c>
      <c r="D4" s="135" t="s">
        <v>443</v>
      </c>
      <c r="E4" s="52" t="s">
        <v>446</v>
      </c>
      <c r="H4" s="111"/>
      <c r="I4" s="111"/>
    </row>
    <row r="5" spans="1:9">
      <c r="A5" s="103" t="s">
        <v>427</v>
      </c>
      <c r="B5" s="19">
        <v>4.7033671833244259</v>
      </c>
      <c r="C5" s="19">
        <v>13.442009620523784</v>
      </c>
      <c r="D5" s="19">
        <v>81.854623196151792</v>
      </c>
      <c r="E5" s="19">
        <v>100</v>
      </c>
      <c r="H5" s="111"/>
      <c r="I5" s="111"/>
    </row>
    <row r="6" spans="1:9">
      <c r="A6" s="103" t="s">
        <v>428</v>
      </c>
      <c r="B6" s="19">
        <v>0.22492825564259675</v>
      </c>
      <c r="C6" s="19">
        <v>1.5046924687815093</v>
      </c>
      <c r="D6" s="19">
        <v>98.270379275575891</v>
      </c>
      <c r="E6" s="19">
        <v>100</v>
      </c>
      <c r="H6" s="111"/>
      <c r="I6" s="111"/>
    </row>
    <row r="7" spans="1:9">
      <c r="A7" s="103" t="s">
        <v>429</v>
      </c>
      <c r="B7" s="19">
        <v>6.9701997950553193E-2</v>
      </c>
      <c r="C7" s="19">
        <v>0.34642933309752555</v>
      </c>
      <c r="D7" s="19">
        <v>99.583868668951922</v>
      </c>
      <c r="E7" s="19">
        <v>100</v>
      </c>
      <c r="H7" s="111"/>
      <c r="I7" s="111"/>
    </row>
    <row r="8" spans="1:9">
      <c r="A8" s="103" t="s">
        <v>430</v>
      </c>
      <c r="B8" s="19">
        <v>5.0359382868653574E-2</v>
      </c>
      <c r="C8" s="19">
        <v>0.31646294007233439</v>
      </c>
      <c r="D8" s="19">
        <v>99.63317767705901</v>
      </c>
      <c r="E8" s="19">
        <v>100</v>
      </c>
      <c r="H8" s="111"/>
      <c r="I8" s="111"/>
    </row>
    <row r="9" spans="1:9">
      <c r="A9" s="103" t="s">
        <v>431</v>
      </c>
      <c r="B9" s="19">
        <v>0.1006358355061525</v>
      </c>
      <c r="C9" s="19">
        <v>0.48488175289328028</v>
      </c>
      <c r="D9" s="19">
        <v>99.414482411600574</v>
      </c>
      <c r="E9" s="19">
        <v>100</v>
      </c>
      <c r="H9" s="111"/>
      <c r="I9" s="111"/>
    </row>
    <row r="10" spans="1:9">
      <c r="A10" s="21" t="s">
        <v>33</v>
      </c>
      <c r="B10" s="23">
        <v>0.11425020316458723</v>
      </c>
      <c r="C10" s="23">
        <v>0.52966202973373488</v>
      </c>
      <c r="D10" s="23">
        <v>99.35608776710167</v>
      </c>
      <c r="E10" s="23">
        <v>100</v>
      </c>
    </row>
    <row r="15" spans="1:9">
      <c r="B15" s="111"/>
      <c r="C15" s="111"/>
      <c r="D15" s="111"/>
      <c r="E15" s="111"/>
      <c r="F15" s="111"/>
      <c r="G15" s="111"/>
    </row>
    <row r="16" spans="1:9">
      <c r="B16" s="111"/>
      <c r="C16" s="111"/>
      <c r="D16" s="111"/>
      <c r="E16" s="111"/>
      <c r="F16" s="111"/>
      <c r="G16" s="111"/>
    </row>
    <row r="17" spans="2:7">
      <c r="B17" s="111"/>
      <c r="C17" s="111"/>
      <c r="D17" s="111"/>
      <c r="E17" s="111"/>
      <c r="F17" s="111"/>
      <c r="G17" s="111"/>
    </row>
    <row r="18" spans="2:7">
      <c r="B18" s="111"/>
      <c r="C18" s="111"/>
      <c r="D18" s="111"/>
      <c r="E18" s="111"/>
      <c r="F18" s="111"/>
      <c r="G18" s="111"/>
    </row>
    <row r="19" spans="2:7">
      <c r="B19" s="111"/>
      <c r="C19" s="111"/>
      <c r="D19" s="111"/>
      <c r="E19" s="111"/>
      <c r="F19" s="111"/>
      <c r="G19" s="111"/>
    </row>
    <row r="20" spans="2:7">
      <c r="B20" s="111"/>
      <c r="C20" s="111"/>
      <c r="D20" s="111"/>
      <c r="E20" s="111"/>
      <c r="F20" s="111"/>
      <c r="G20" s="111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G32"/>
  <sheetViews>
    <sheetView workbookViewId="0">
      <selection activeCell="A28" sqref="A28"/>
    </sheetView>
  </sheetViews>
  <sheetFormatPr defaultColWidth="8.85546875" defaultRowHeight="15"/>
  <cols>
    <col min="1" max="1" width="21.42578125" customWidth="1"/>
    <col min="5" max="5" width="8.42578125" bestFit="1" customWidth="1"/>
    <col min="6" max="6" width="12.28515625" bestFit="1" customWidth="1"/>
  </cols>
  <sheetData>
    <row r="1" spans="1:6" ht="48" customHeight="1">
      <c r="A1" s="316" t="s">
        <v>447</v>
      </c>
      <c r="B1" s="316"/>
      <c r="C1" s="316"/>
      <c r="D1" s="316"/>
      <c r="E1" s="316"/>
      <c r="F1" s="316"/>
    </row>
    <row r="3" spans="1:6" ht="25.5" customHeight="1">
      <c r="A3" s="321" t="s">
        <v>7</v>
      </c>
      <c r="B3" s="321" t="s">
        <v>448</v>
      </c>
      <c r="C3" s="343" t="s">
        <v>449</v>
      </c>
      <c r="D3" s="343"/>
      <c r="E3" s="343"/>
      <c r="F3" s="343"/>
    </row>
    <row r="4" spans="1:6" ht="88.5" customHeight="1">
      <c r="A4" s="323"/>
      <c r="B4" s="323"/>
      <c r="C4" s="14" t="s">
        <v>450</v>
      </c>
      <c r="D4" s="14" t="s">
        <v>451</v>
      </c>
      <c r="E4" s="14" t="s">
        <v>452</v>
      </c>
      <c r="F4" s="14" t="s">
        <v>453</v>
      </c>
    </row>
    <row r="5" spans="1:6">
      <c r="A5" s="17" t="s">
        <v>12</v>
      </c>
      <c r="B5" s="65">
        <v>82</v>
      </c>
      <c r="C5" s="19">
        <v>30.487804878048781</v>
      </c>
      <c r="D5" s="19">
        <v>69.512195121951208</v>
      </c>
      <c r="E5" s="19"/>
      <c r="F5" s="19"/>
    </row>
    <row r="6" spans="1:6">
      <c r="A6" s="17" t="s">
        <v>13</v>
      </c>
      <c r="B6" s="170">
        <v>3</v>
      </c>
      <c r="C6" s="66"/>
      <c r="D6" s="66">
        <v>100</v>
      </c>
      <c r="E6" s="66"/>
      <c r="F6" s="66"/>
    </row>
    <row r="7" spans="1:6">
      <c r="A7" s="17" t="s">
        <v>14</v>
      </c>
      <c r="B7" s="65">
        <v>186</v>
      </c>
      <c r="C7" s="19">
        <v>24.731182795698924</v>
      </c>
      <c r="D7" s="19"/>
      <c r="E7" s="19">
        <v>12.903225806451612</v>
      </c>
      <c r="F7" s="19">
        <v>62.365591397849464</v>
      </c>
    </row>
    <row r="8" spans="1:6">
      <c r="A8" s="17" t="s">
        <v>15</v>
      </c>
      <c r="B8" s="65">
        <v>11</v>
      </c>
      <c r="C8" s="19">
        <v>90.909090909090907</v>
      </c>
      <c r="D8" s="19"/>
      <c r="E8" s="19">
        <v>9.0909090909090917</v>
      </c>
      <c r="F8" s="19"/>
    </row>
    <row r="9" spans="1:6">
      <c r="A9" s="17" t="s">
        <v>16</v>
      </c>
      <c r="B9" s="65">
        <v>11</v>
      </c>
      <c r="C9" s="19">
        <v>36.363636363636367</v>
      </c>
      <c r="D9" s="19">
        <v>27.27272727272727</v>
      </c>
      <c r="E9" s="19">
        <v>18.181818181818183</v>
      </c>
      <c r="F9" s="19">
        <v>18.181818181818183</v>
      </c>
    </row>
    <row r="10" spans="1:6">
      <c r="A10" s="17" t="s">
        <v>17</v>
      </c>
      <c r="B10" s="65">
        <v>92</v>
      </c>
      <c r="C10" s="19">
        <v>11.956521739130435</v>
      </c>
      <c r="D10" s="19">
        <v>63.04347826086957</v>
      </c>
      <c r="E10" s="19">
        <v>13.043478260869565</v>
      </c>
      <c r="F10" s="19">
        <v>11.956521739130435</v>
      </c>
    </row>
    <row r="11" spans="1:6">
      <c r="A11" s="17" t="s">
        <v>18</v>
      </c>
      <c r="B11" s="65">
        <v>21</v>
      </c>
      <c r="C11" s="19">
        <v>66.666666666666657</v>
      </c>
      <c r="D11" s="19">
        <v>4.7619047619047619</v>
      </c>
      <c r="E11" s="19"/>
      <c r="F11" s="19">
        <v>28.571428571428569</v>
      </c>
    </row>
    <row r="12" spans="1:6">
      <c r="A12" s="17" t="s">
        <v>19</v>
      </c>
      <c r="B12" s="65">
        <v>31</v>
      </c>
      <c r="C12" s="19">
        <v>16.129032258064516</v>
      </c>
      <c r="D12" s="19">
        <v>70.967741935483872</v>
      </c>
      <c r="E12" s="19">
        <v>9.67741935483871</v>
      </c>
      <c r="F12" s="19">
        <v>3.225806451612903</v>
      </c>
    </row>
    <row r="13" spans="1:6">
      <c r="A13" s="17" t="s">
        <v>20</v>
      </c>
      <c r="B13" s="65">
        <v>101</v>
      </c>
      <c r="C13" s="19">
        <v>28.71287128712871</v>
      </c>
      <c r="D13" s="19">
        <v>56.435643564356432</v>
      </c>
      <c r="E13" s="19">
        <v>3.9603960396039604</v>
      </c>
      <c r="F13" s="19">
        <v>10.891089108910892</v>
      </c>
    </row>
    <row r="14" spans="1:6">
      <c r="A14" s="17" t="s">
        <v>21</v>
      </c>
      <c r="B14" s="65">
        <v>42</v>
      </c>
      <c r="C14" s="19">
        <v>19.047619047619047</v>
      </c>
      <c r="D14" s="19">
        <v>30.952380952380953</v>
      </c>
      <c r="E14" s="19">
        <v>9.5238095238095237</v>
      </c>
      <c r="F14" s="19">
        <v>40.476190476190474</v>
      </c>
    </row>
    <row r="15" spans="1:6">
      <c r="A15" s="17" t="s">
        <v>22</v>
      </c>
      <c r="B15" s="65">
        <v>15</v>
      </c>
      <c r="C15" s="19">
        <v>20</v>
      </c>
      <c r="D15" s="19">
        <v>60</v>
      </c>
      <c r="E15" s="19">
        <v>13.333333333333334</v>
      </c>
      <c r="F15" s="19">
        <v>6.666666666666667</v>
      </c>
    </row>
    <row r="16" spans="1:6">
      <c r="A16" s="17" t="s">
        <v>23</v>
      </c>
      <c r="B16" s="65">
        <v>28</v>
      </c>
      <c r="C16" s="19"/>
      <c r="D16" s="19">
        <v>96.428571428571431</v>
      </c>
      <c r="E16" s="19"/>
      <c r="F16" s="19">
        <v>3.5714285714285712</v>
      </c>
    </row>
    <row r="17" spans="1:7">
      <c r="A17" s="17" t="s">
        <v>24</v>
      </c>
      <c r="B17" s="65">
        <v>69</v>
      </c>
      <c r="C17" s="19">
        <v>10.144927536231885</v>
      </c>
      <c r="D17" s="19">
        <v>82.608695652173907</v>
      </c>
      <c r="E17" s="19"/>
      <c r="F17" s="19">
        <v>7.2463768115942031</v>
      </c>
    </row>
    <row r="18" spans="1:7">
      <c r="A18" s="17" t="s">
        <v>25</v>
      </c>
      <c r="B18" s="65">
        <v>22</v>
      </c>
      <c r="C18" s="19"/>
      <c r="D18" s="19">
        <v>100</v>
      </c>
      <c r="E18" s="19"/>
      <c r="F18" s="19"/>
    </row>
    <row r="19" spans="1:7">
      <c r="A19" s="17" t="s">
        <v>26</v>
      </c>
      <c r="B19" s="65">
        <v>5</v>
      </c>
      <c r="C19" s="19">
        <v>40</v>
      </c>
      <c r="D19" s="19">
        <v>60</v>
      </c>
      <c r="E19" s="19"/>
      <c r="F19" s="19"/>
    </row>
    <row r="20" spans="1:7">
      <c r="A20" s="17" t="s">
        <v>27</v>
      </c>
      <c r="B20" s="65">
        <v>105</v>
      </c>
      <c r="C20" s="19">
        <v>69.523809523809518</v>
      </c>
      <c r="D20" s="19">
        <v>18.095238095238095</v>
      </c>
      <c r="E20" s="19"/>
      <c r="F20" s="19">
        <v>12.380952380952381</v>
      </c>
    </row>
    <row r="21" spans="1:7">
      <c r="A21" s="17" t="s">
        <v>28</v>
      </c>
      <c r="B21" s="65">
        <v>98</v>
      </c>
      <c r="C21" s="19">
        <v>100</v>
      </c>
      <c r="D21" s="19"/>
      <c r="E21" s="19"/>
      <c r="F21" s="19"/>
    </row>
    <row r="22" spans="1:7">
      <c r="A22" s="17" t="s">
        <v>29</v>
      </c>
      <c r="B22" s="65">
        <v>11</v>
      </c>
      <c r="C22" s="19"/>
      <c r="D22" s="19">
        <v>100</v>
      </c>
      <c r="E22" s="19"/>
      <c r="F22" s="19"/>
    </row>
    <row r="23" spans="1:7">
      <c r="A23" s="17" t="s">
        <v>30</v>
      </c>
      <c r="B23" s="65">
        <v>36</v>
      </c>
      <c r="C23" s="19">
        <v>100</v>
      </c>
      <c r="D23" s="19"/>
      <c r="E23" s="19"/>
      <c r="F23" s="19"/>
    </row>
    <row r="24" spans="1:7">
      <c r="A24" s="17" t="s">
        <v>31</v>
      </c>
      <c r="B24" s="65">
        <v>92</v>
      </c>
      <c r="C24" s="19">
        <v>60.869565217391312</v>
      </c>
      <c r="D24" s="19">
        <v>7.608695652173914</v>
      </c>
      <c r="E24" s="19"/>
      <c r="F24" s="19">
        <v>31.521739130434785</v>
      </c>
    </row>
    <row r="25" spans="1:7">
      <c r="A25" s="17" t="s">
        <v>32</v>
      </c>
      <c r="B25" s="65">
        <v>34</v>
      </c>
      <c r="C25" s="19">
        <v>67.64705882352942</v>
      </c>
      <c r="D25" s="19"/>
      <c r="E25" s="19"/>
      <c r="F25" s="19">
        <v>32.352941176470587</v>
      </c>
    </row>
    <row r="26" spans="1:7">
      <c r="A26" s="21" t="s">
        <v>33</v>
      </c>
      <c r="B26" s="22">
        <v>1095</v>
      </c>
      <c r="C26" s="23">
        <v>41.095890410958901</v>
      </c>
      <c r="D26" s="23">
        <v>33.698630136986303</v>
      </c>
      <c r="E26" s="23">
        <v>4.7488584474885842</v>
      </c>
      <c r="F26" s="23">
        <v>20.456621004566212</v>
      </c>
    </row>
    <row r="32" spans="1:7">
      <c r="G32" t="s">
        <v>274</v>
      </c>
    </row>
  </sheetData>
  <mergeCells count="4">
    <mergeCell ref="A1:F1"/>
    <mergeCell ref="A3:A4"/>
    <mergeCell ref="B3:B4"/>
    <mergeCell ref="C3:F3"/>
  </mergeCells>
  <printOptions gridLines="1"/>
  <pageMargins left="0.7" right="0.7" top="0.75" bottom="0.75" header="0.5" footer="0.5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</sheetPr>
  <dimension ref="A1:V25"/>
  <sheetViews>
    <sheetView workbookViewId="0">
      <selection activeCell="A12" sqref="A12"/>
    </sheetView>
  </sheetViews>
  <sheetFormatPr defaultColWidth="8.85546875" defaultRowHeight="15"/>
  <cols>
    <col min="1" max="1" width="48.42578125" customWidth="1"/>
    <col min="11" max="11" width="9.140625"/>
  </cols>
  <sheetData>
    <row r="1" spans="1:11">
      <c r="A1" s="316" t="s">
        <v>454</v>
      </c>
      <c r="B1" s="316"/>
      <c r="C1" s="316"/>
      <c r="D1" s="316"/>
      <c r="E1" s="316"/>
      <c r="F1" s="316"/>
      <c r="G1" s="316"/>
      <c r="H1" s="316"/>
      <c r="I1" s="316"/>
      <c r="J1" s="316"/>
    </row>
    <row r="3" spans="1:11" ht="16.5" customHeight="1">
      <c r="A3" s="318" t="s">
        <v>455</v>
      </c>
      <c r="B3" s="332" t="s">
        <v>456</v>
      </c>
      <c r="C3" s="332"/>
      <c r="D3" s="332"/>
      <c r="E3" s="332"/>
      <c r="F3" s="59"/>
      <c r="G3" s="332" t="s">
        <v>456</v>
      </c>
      <c r="H3" s="332"/>
      <c r="I3" s="332"/>
      <c r="J3" s="332"/>
      <c r="K3" s="332"/>
    </row>
    <row r="4" spans="1:11">
      <c r="A4" s="317"/>
      <c r="B4" s="89">
        <v>2015</v>
      </c>
      <c r="C4" s="89">
        <v>2016</v>
      </c>
      <c r="D4" s="89">
        <v>2017</v>
      </c>
      <c r="E4" s="89">
        <v>2018</v>
      </c>
      <c r="F4" s="89">
        <v>2019</v>
      </c>
      <c r="G4" s="89">
        <v>2015</v>
      </c>
      <c r="H4" s="89">
        <v>2016</v>
      </c>
      <c r="I4" s="89">
        <v>2017</v>
      </c>
      <c r="J4" s="185">
        <v>2018</v>
      </c>
      <c r="K4" s="185">
        <v>2019</v>
      </c>
    </row>
    <row r="5" spans="1:11">
      <c r="A5" s="319"/>
      <c r="B5" s="51"/>
      <c r="C5" s="51"/>
      <c r="D5" s="51"/>
      <c r="E5" s="51"/>
      <c r="F5" s="51"/>
      <c r="G5" s="51"/>
      <c r="H5" s="51"/>
      <c r="I5" s="51"/>
      <c r="J5" s="177"/>
      <c r="K5" s="177"/>
    </row>
    <row r="6" spans="1:11">
      <c r="A6" s="17" t="s">
        <v>457</v>
      </c>
      <c r="B6" s="18">
        <v>334</v>
      </c>
      <c r="C6" s="18">
        <v>280</v>
      </c>
      <c r="D6" s="18">
        <v>328</v>
      </c>
      <c r="E6" s="164">
        <v>298</v>
      </c>
      <c r="F6" s="164">
        <v>450</v>
      </c>
      <c r="G6" s="19">
        <v>20.5607476635514</v>
      </c>
      <c r="H6" s="19">
        <v>32.348484848484851</v>
      </c>
      <c r="I6" s="19">
        <v>36.294608959757028</v>
      </c>
      <c r="J6" s="19">
        <v>41.89895470383275</v>
      </c>
      <c r="K6" s="19">
        <v>41.095890410958901</v>
      </c>
    </row>
    <row r="7" spans="1:11">
      <c r="A7" s="17" t="s">
        <v>458</v>
      </c>
      <c r="B7" s="18">
        <v>35</v>
      </c>
      <c r="C7" s="18">
        <v>47</v>
      </c>
      <c r="D7" s="18">
        <v>25</v>
      </c>
      <c r="E7" s="164">
        <v>31</v>
      </c>
      <c r="F7" s="164">
        <v>52</v>
      </c>
      <c r="G7" s="19">
        <v>4.9604601006470164</v>
      </c>
      <c r="H7" s="19">
        <v>7.878787878787878</v>
      </c>
      <c r="I7" s="19">
        <v>5.6947608200455582</v>
      </c>
      <c r="J7" s="19">
        <v>4.9000000000000004</v>
      </c>
      <c r="K7" s="19">
        <v>4.7488584474885842</v>
      </c>
    </row>
    <row r="8" spans="1:11">
      <c r="A8" s="17" t="s">
        <v>459</v>
      </c>
      <c r="B8" s="18">
        <v>717</v>
      </c>
      <c r="C8" s="18">
        <v>797</v>
      </c>
      <c r="D8" s="18">
        <v>623</v>
      </c>
      <c r="E8" s="164">
        <v>659</v>
      </c>
      <c r="F8" s="164">
        <v>369</v>
      </c>
      <c r="G8" s="19">
        <v>41.552839683680801</v>
      </c>
      <c r="H8" s="19">
        <v>42.121212121212118</v>
      </c>
      <c r="I8" s="19">
        <v>39.028094153378888</v>
      </c>
      <c r="J8" s="19">
        <v>34.700000000000003</v>
      </c>
      <c r="K8" s="19">
        <v>33.698630136986303</v>
      </c>
    </row>
    <row r="9" spans="1:11">
      <c r="A9" s="17" t="s">
        <v>453</v>
      </c>
      <c r="B9" s="18">
        <v>377</v>
      </c>
      <c r="C9" s="18">
        <v>398</v>
      </c>
      <c r="D9" s="18">
        <v>385.99999999999994</v>
      </c>
      <c r="E9" s="164">
        <v>389</v>
      </c>
      <c r="F9" s="164">
        <v>224</v>
      </c>
      <c r="G9" s="19">
        <v>32.925952552120776</v>
      </c>
      <c r="H9" s="19">
        <v>17.651515151515152</v>
      </c>
      <c r="I9" s="19">
        <v>18.982536066818529</v>
      </c>
      <c r="J9" s="19">
        <v>18.554006968641115</v>
      </c>
      <c r="K9" s="19">
        <v>20.456621004566212</v>
      </c>
    </row>
    <row r="10" spans="1:11">
      <c r="A10" s="61" t="s">
        <v>33</v>
      </c>
      <c r="B10" s="126">
        <v>1463</v>
      </c>
      <c r="C10" s="126">
        <v>1522</v>
      </c>
      <c r="D10" s="126">
        <v>1362</v>
      </c>
      <c r="E10" s="186">
        <v>1377</v>
      </c>
      <c r="F10" s="186">
        <f t="shared" ref="F10:K10" si="0">SUM(F6:F9)</f>
        <v>1095</v>
      </c>
      <c r="G10" s="156">
        <v>100</v>
      </c>
      <c r="H10" s="156">
        <v>100</v>
      </c>
      <c r="I10" s="156">
        <v>100</v>
      </c>
      <c r="J10" s="156">
        <v>100</v>
      </c>
      <c r="K10" s="156">
        <f t="shared" si="0"/>
        <v>100</v>
      </c>
    </row>
    <row r="13" spans="1:11">
      <c r="E13" s="9"/>
      <c r="F13" s="9"/>
    </row>
    <row r="16" spans="1:11">
      <c r="A16" s="45"/>
    </row>
    <row r="24" spans="19:22">
      <c r="S24" s="45"/>
      <c r="T24" s="45"/>
      <c r="U24" s="45"/>
      <c r="V24" s="45"/>
    </row>
    <row r="25" spans="19:22">
      <c r="S25" s="45"/>
      <c r="T25" s="45"/>
      <c r="U25" s="45"/>
      <c r="V25" s="45"/>
    </row>
  </sheetData>
  <mergeCells count="4">
    <mergeCell ref="A1:J1"/>
    <mergeCell ref="G3:K3"/>
    <mergeCell ref="B3:E3"/>
    <mergeCell ref="A3:A5"/>
  </mergeCells>
  <printOptions gridLines="1"/>
  <pageMargins left="0.7" right="0.7" top="0.75" bottom="0.75" header="0.5" footer="0.5"/>
  <pageSetup paperSize="9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G35"/>
  <sheetViews>
    <sheetView topLeftCell="A7" workbookViewId="0">
      <selection activeCell="A37" sqref="A37"/>
    </sheetView>
  </sheetViews>
  <sheetFormatPr defaultColWidth="8.85546875" defaultRowHeight="15"/>
  <cols>
    <col min="1" max="1" width="73.28515625" customWidth="1"/>
    <col min="2" max="2" width="16" customWidth="1"/>
    <col min="3" max="3" width="15.28515625" customWidth="1"/>
    <col min="4" max="4" width="16.140625" customWidth="1"/>
    <col min="5" max="5" width="15.140625" customWidth="1"/>
    <col min="6" max="6" width="24" customWidth="1"/>
    <col min="7" max="7" width="21.85546875" customWidth="1"/>
  </cols>
  <sheetData>
    <row r="1" spans="1:7" ht="68.25" customHeight="1">
      <c r="A1" s="316" t="s">
        <v>460</v>
      </c>
      <c r="B1" s="316"/>
    </row>
    <row r="3" spans="1:7">
      <c r="A3" s="364" t="s">
        <v>461</v>
      </c>
      <c r="B3" s="11" t="s">
        <v>448</v>
      </c>
      <c r="C3" s="45"/>
    </row>
    <row r="4" spans="1:7">
      <c r="A4" s="365"/>
      <c r="B4" s="13" t="s">
        <v>462</v>
      </c>
      <c r="C4" s="45"/>
      <c r="G4" s="111"/>
    </row>
    <row r="5" spans="1:7">
      <c r="A5" s="187" t="s">
        <v>463</v>
      </c>
      <c r="B5" s="36">
        <v>23.076923076923077</v>
      </c>
      <c r="D5" s="111"/>
      <c r="E5" s="111"/>
      <c r="F5" s="111"/>
      <c r="G5" s="111"/>
    </row>
    <row r="6" spans="1:7">
      <c r="A6" s="187" t="s">
        <v>464</v>
      </c>
      <c r="B6" s="36">
        <v>16.981132075471699</v>
      </c>
      <c r="D6" s="111"/>
      <c r="E6" s="111"/>
      <c r="F6" s="111"/>
      <c r="G6" s="111"/>
    </row>
    <row r="7" spans="1:7">
      <c r="A7" s="187" t="s">
        <v>465</v>
      </c>
      <c r="B7" s="36">
        <v>16.110304789550074</v>
      </c>
      <c r="D7" s="111"/>
      <c r="E7" s="111"/>
      <c r="F7" s="111"/>
      <c r="G7" s="111"/>
    </row>
    <row r="8" spans="1:7" ht="25.5">
      <c r="A8" s="187" t="s">
        <v>466</v>
      </c>
      <c r="B8" s="36">
        <v>8.2728592162554424</v>
      </c>
      <c r="D8" s="111"/>
      <c r="E8" s="111"/>
      <c r="F8" s="111"/>
      <c r="G8" s="111"/>
    </row>
    <row r="9" spans="1:7">
      <c r="A9" s="187" t="s">
        <v>467</v>
      </c>
      <c r="B9" s="36">
        <v>6.3860667634252533</v>
      </c>
      <c r="D9" s="111"/>
      <c r="E9" s="111"/>
      <c r="F9" s="111"/>
      <c r="G9" s="111"/>
    </row>
    <row r="10" spans="1:7">
      <c r="A10" s="187" t="s">
        <v>468</v>
      </c>
      <c r="B10" s="36">
        <v>5.5152394775036289</v>
      </c>
      <c r="D10" s="111"/>
      <c r="E10" s="111"/>
      <c r="F10" s="111"/>
      <c r="G10" s="111"/>
    </row>
    <row r="11" spans="1:7">
      <c r="A11" s="187" t="s">
        <v>469</v>
      </c>
      <c r="B11" s="36">
        <v>4.6444121915820027</v>
      </c>
      <c r="D11" s="111"/>
      <c r="E11" s="111"/>
      <c r="F11" s="111"/>
      <c r="G11" s="111"/>
    </row>
    <row r="12" spans="1:7">
      <c r="A12" s="188" t="s">
        <v>470</v>
      </c>
      <c r="B12" s="36">
        <v>2.3222060957910013</v>
      </c>
      <c r="D12" s="111"/>
      <c r="E12" s="111"/>
      <c r="F12" s="111"/>
      <c r="G12" s="111"/>
    </row>
    <row r="13" spans="1:7">
      <c r="A13" s="187" t="s">
        <v>471</v>
      </c>
      <c r="B13" s="36">
        <v>2.1770682148040637</v>
      </c>
      <c r="D13" s="111"/>
      <c r="E13" s="111"/>
      <c r="F13" s="111"/>
      <c r="G13" s="111"/>
    </row>
    <row r="14" spans="1:7">
      <c r="A14" s="187" t="s">
        <v>472</v>
      </c>
      <c r="B14" s="36">
        <v>1.741654571843251</v>
      </c>
      <c r="D14" s="111"/>
      <c r="E14" s="111"/>
      <c r="F14" s="111"/>
      <c r="G14" s="111"/>
    </row>
    <row r="15" spans="1:7">
      <c r="A15" s="187" t="s">
        <v>473</v>
      </c>
      <c r="B15" s="36">
        <v>1.0159651669085632</v>
      </c>
      <c r="D15" s="111"/>
      <c r="E15" s="111"/>
      <c r="F15" s="111"/>
      <c r="G15" s="111"/>
    </row>
    <row r="16" spans="1:7">
      <c r="A16" s="187" t="s">
        <v>474</v>
      </c>
      <c r="B16" s="36">
        <v>1.0159651669085632</v>
      </c>
      <c r="D16" s="111"/>
      <c r="E16" s="111"/>
      <c r="F16" s="111"/>
      <c r="G16" s="111"/>
    </row>
    <row r="17" spans="1:7">
      <c r="A17" s="187" t="s">
        <v>475</v>
      </c>
      <c r="B17" s="36">
        <v>0.8708272859216255</v>
      </c>
      <c r="D17" s="111"/>
      <c r="E17" s="111"/>
      <c r="F17" s="111"/>
      <c r="G17" s="111"/>
    </row>
    <row r="18" spans="1:7">
      <c r="A18" s="187" t="s">
        <v>476</v>
      </c>
      <c r="B18" s="36">
        <v>0.8708272859216255</v>
      </c>
      <c r="D18" s="111"/>
      <c r="E18" s="111"/>
      <c r="F18" s="111"/>
      <c r="G18" s="111"/>
    </row>
    <row r="19" spans="1:7">
      <c r="A19" s="187" t="s">
        <v>477</v>
      </c>
      <c r="B19" s="36">
        <v>0.72568940493468792</v>
      </c>
      <c r="D19" s="111"/>
      <c r="E19" s="111"/>
      <c r="F19" s="111"/>
      <c r="G19" s="111"/>
    </row>
    <row r="20" spans="1:7">
      <c r="A20" s="187" t="s">
        <v>478</v>
      </c>
      <c r="B20" s="36">
        <v>0.72568940493468792</v>
      </c>
      <c r="D20" s="111"/>
      <c r="E20" s="111"/>
      <c r="F20" s="111"/>
      <c r="G20" s="111"/>
    </row>
    <row r="21" spans="1:7">
      <c r="A21" s="187" t="s">
        <v>479</v>
      </c>
      <c r="B21" s="36">
        <v>0.72568940493468792</v>
      </c>
      <c r="D21" s="111"/>
      <c r="E21" s="111"/>
      <c r="F21" s="111"/>
      <c r="G21" s="111"/>
    </row>
    <row r="22" spans="1:7">
      <c r="A22" s="187" t="s">
        <v>480</v>
      </c>
      <c r="B22" s="36">
        <v>0.58055152394775034</v>
      </c>
      <c r="D22" s="111"/>
      <c r="E22" s="111"/>
      <c r="F22" s="111"/>
      <c r="G22" s="111"/>
    </row>
    <row r="23" spans="1:7">
      <c r="A23" s="187" t="s">
        <v>481</v>
      </c>
      <c r="B23" s="36">
        <v>0.58055152394775034</v>
      </c>
      <c r="D23" s="111"/>
      <c r="E23" s="111"/>
      <c r="F23" s="111"/>
      <c r="G23" s="111"/>
    </row>
    <row r="24" spans="1:7" ht="25.5">
      <c r="A24" s="187" t="s">
        <v>482</v>
      </c>
      <c r="B24" s="36">
        <v>0.58055152394775034</v>
      </c>
      <c r="D24" s="111"/>
      <c r="E24" s="111"/>
      <c r="F24" s="111"/>
      <c r="G24" s="111"/>
    </row>
    <row r="25" spans="1:7">
      <c r="A25" s="187" t="s">
        <v>483</v>
      </c>
      <c r="B25" s="36">
        <v>0.58055152394775034</v>
      </c>
      <c r="D25" s="111"/>
      <c r="E25" s="111"/>
      <c r="F25" s="111"/>
      <c r="G25" s="111"/>
    </row>
    <row r="26" spans="1:7">
      <c r="A26" s="187" t="s">
        <v>484</v>
      </c>
      <c r="B26" s="36">
        <v>0.43541364296081275</v>
      </c>
      <c r="D26" s="111"/>
      <c r="E26" s="111"/>
      <c r="F26" s="111"/>
      <c r="G26" s="111"/>
    </row>
    <row r="27" spans="1:7">
      <c r="A27" s="187" t="s">
        <v>485</v>
      </c>
      <c r="B27" s="36">
        <v>0.43541364296081275</v>
      </c>
      <c r="D27" s="111"/>
      <c r="E27" s="111"/>
      <c r="F27" s="111"/>
      <c r="G27" s="111"/>
    </row>
    <row r="28" spans="1:7">
      <c r="A28" s="187" t="s">
        <v>486</v>
      </c>
      <c r="B28" s="36">
        <v>0.29027576197387517</v>
      </c>
      <c r="D28" s="111"/>
      <c r="E28" s="111"/>
      <c r="F28" s="111"/>
      <c r="G28" s="111"/>
    </row>
    <row r="29" spans="1:7">
      <c r="A29" s="187" t="s">
        <v>487</v>
      </c>
      <c r="B29" s="36">
        <v>0.29027576197387517</v>
      </c>
      <c r="D29" s="111"/>
      <c r="E29" s="111"/>
      <c r="F29" s="111"/>
      <c r="G29" s="111"/>
    </row>
    <row r="30" spans="1:7">
      <c r="A30" s="187" t="s">
        <v>488</v>
      </c>
      <c r="B30" s="36">
        <v>0.29027576197387517</v>
      </c>
      <c r="D30" s="111"/>
      <c r="E30" s="111"/>
      <c r="F30" s="111"/>
      <c r="G30" s="111"/>
    </row>
    <row r="31" spans="1:7">
      <c r="A31" s="187" t="s">
        <v>489</v>
      </c>
      <c r="B31" s="36">
        <v>0.29027576197387517</v>
      </c>
      <c r="D31" s="111"/>
      <c r="E31" s="111"/>
      <c r="F31" s="111"/>
      <c r="G31" s="111"/>
    </row>
    <row r="32" spans="1:7">
      <c r="A32" s="187" t="s">
        <v>490</v>
      </c>
      <c r="B32" s="36">
        <v>0.29027576197387517</v>
      </c>
      <c r="D32" s="111"/>
      <c r="E32" s="111"/>
      <c r="F32" s="111"/>
      <c r="G32" s="111"/>
    </row>
    <row r="33" spans="1:7">
      <c r="A33" s="187" t="s">
        <v>491</v>
      </c>
      <c r="B33" s="36">
        <v>0.14513788098693758</v>
      </c>
      <c r="D33" s="111"/>
      <c r="E33" s="111"/>
      <c r="F33" s="111"/>
      <c r="G33" s="111"/>
    </row>
    <row r="34" spans="1:7">
      <c r="A34" s="187" t="s">
        <v>492</v>
      </c>
      <c r="B34" s="36">
        <v>0.14513788098693758</v>
      </c>
      <c r="D34" s="111"/>
      <c r="E34" s="111"/>
      <c r="F34" s="111"/>
      <c r="G34" s="111"/>
    </row>
    <row r="35" spans="1:7">
      <c r="A35" s="37"/>
      <c r="B35" s="38">
        <v>98.113207547169807</v>
      </c>
      <c r="C35" s="45"/>
      <c r="D35" s="58"/>
      <c r="E35" s="111"/>
      <c r="F35" s="111"/>
    </row>
  </sheetData>
  <mergeCells count="2">
    <mergeCell ref="A1:B1"/>
    <mergeCell ref="A3:A4"/>
  </mergeCells>
  <printOptions gridLines="1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M13"/>
  <sheetViews>
    <sheetView zoomScale="90" workbookViewId="0">
      <selection activeCell="A13" sqref="A13"/>
    </sheetView>
  </sheetViews>
  <sheetFormatPr defaultColWidth="8.85546875" defaultRowHeight="15"/>
  <cols>
    <col min="1" max="1" width="11.7109375" customWidth="1"/>
    <col min="2" max="2" width="5.140625" customWidth="1"/>
    <col min="4" max="4" width="8.28515625" customWidth="1"/>
    <col min="5" max="5" width="5.7109375" bestFit="1" customWidth="1"/>
    <col min="7" max="7" width="7.140625" bestFit="1" customWidth="1"/>
    <col min="8" max="8" width="5.7109375" bestFit="1" customWidth="1"/>
    <col min="9" max="9" width="9" customWidth="1"/>
    <col min="10" max="10" width="5.7109375" customWidth="1"/>
    <col min="11" max="11" width="5.7109375" bestFit="1" customWidth="1"/>
  </cols>
  <sheetData>
    <row r="1" spans="1:13">
      <c r="A1" s="316" t="s">
        <v>72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25.5" customHeight="1">
      <c r="A3" s="321" t="s">
        <v>73</v>
      </c>
      <c r="B3" s="332" t="s">
        <v>74</v>
      </c>
      <c r="C3" s="332"/>
      <c r="D3" s="332"/>
      <c r="E3" s="333" t="s">
        <v>75</v>
      </c>
      <c r="F3" s="333"/>
      <c r="G3" s="333"/>
      <c r="H3" s="334" t="s">
        <v>76</v>
      </c>
      <c r="I3" s="334"/>
      <c r="J3" s="334"/>
      <c r="K3" s="332" t="s">
        <v>33</v>
      </c>
      <c r="L3" s="332"/>
      <c r="M3" s="332"/>
    </row>
    <row r="4" spans="1:13">
      <c r="A4" s="322"/>
      <c r="B4" s="338" t="s">
        <v>77</v>
      </c>
      <c r="C4" s="335" t="s">
        <v>64</v>
      </c>
      <c r="D4" s="335"/>
      <c r="E4" s="60" t="s">
        <v>77</v>
      </c>
      <c r="F4" s="336" t="s">
        <v>64</v>
      </c>
      <c r="G4" s="336"/>
      <c r="H4" s="340" t="s">
        <v>77</v>
      </c>
      <c r="I4" s="337" t="s">
        <v>64</v>
      </c>
      <c r="J4" s="337"/>
      <c r="K4" s="338" t="s">
        <v>77</v>
      </c>
      <c r="L4" s="335" t="s">
        <v>64</v>
      </c>
      <c r="M4" s="335"/>
    </row>
    <row r="5" spans="1:13">
      <c r="A5" s="323"/>
      <c r="B5" s="339"/>
      <c r="C5" s="62" t="s">
        <v>79</v>
      </c>
      <c r="D5" s="62" t="s">
        <v>80</v>
      </c>
      <c r="E5" s="60"/>
      <c r="F5" s="63" t="s">
        <v>79</v>
      </c>
      <c r="G5" s="63" t="s">
        <v>80</v>
      </c>
      <c r="H5" s="341"/>
      <c r="I5" s="64" t="s">
        <v>79</v>
      </c>
      <c r="J5" s="64" t="s">
        <v>80</v>
      </c>
      <c r="K5" s="339"/>
      <c r="L5" s="62" t="s">
        <v>79</v>
      </c>
      <c r="M5" s="62" t="s">
        <v>80</v>
      </c>
    </row>
    <row r="6" spans="1:13">
      <c r="A6" s="17" t="s">
        <v>81</v>
      </c>
      <c r="B6" s="65">
        <v>93</v>
      </c>
      <c r="C6" s="18">
        <v>28832</v>
      </c>
      <c r="D6" s="66">
        <f t="shared" ref="D6:D10" si="0">C6/$C$11*100</f>
        <v>7.8205016925614101</v>
      </c>
      <c r="E6" s="67">
        <v>5</v>
      </c>
      <c r="F6" s="67">
        <v>1167</v>
      </c>
      <c r="G6" s="68">
        <f t="shared" ref="G6:G11" si="1">F6/$F$11*100</f>
        <v>2.5752493600494306</v>
      </c>
      <c r="H6" s="69">
        <v>6</v>
      </c>
      <c r="I6" s="69">
        <v>422</v>
      </c>
      <c r="J6" s="69">
        <v>100</v>
      </c>
      <c r="K6" s="18">
        <f t="shared" ref="K6:K11" si="2">SUM(B6,E6,H6)</f>
        <v>104</v>
      </c>
      <c r="L6" s="18">
        <v>30421</v>
      </c>
      <c r="M6" s="66">
        <f t="shared" ref="M6:M11" si="3">L6/$L$11*100</f>
        <v>7.3407977606717978</v>
      </c>
    </row>
    <row r="7" spans="1:13" ht="17.25">
      <c r="A7" s="17" t="s">
        <v>82</v>
      </c>
      <c r="B7" s="65">
        <v>104</v>
      </c>
      <c r="C7" s="18">
        <v>65728</v>
      </c>
      <c r="D7" s="66">
        <f t="shared" si="0"/>
        <v>17.828313514451871</v>
      </c>
      <c r="E7" s="67">
        <v>13</v>
      </c>
      <c r="F7" s="67">
        <v>8534</v>
      </c>
      <c r="G7" s="68">
        <f t="shared" si="1"/>
        <v>18.832200547268073</v>
      </c>
      <c r="H7" s="69"/>
      <c r="I7" s="69"/>
      <c r="J7" s="70"/>
      <c r="K7" s="18">
        <f t="shared" si="2"/>
        <v>117</v>
      </c>
      <c r="L7" s="18">
        <v>74262</v>
      </c>
      <c r="M7" s="66">
        <f t="shared" si="3"/>
        <v>17.91993436451823</v>
      </c>
    </row>
    <row r="8" spans="1:13" ht="17.25">
      <c r="A8" s="17" t="s">
        <v>83</v>
      </c>
      <c r="B8" s="65">
        <v>55</v>
      </c>
      <c r="C8" s="18">
        <v>47816</v>
      </c>
      <c r="D8" s="66">
        <f t="shared" si="0"/>
        <v>12.969794288690217</v>
      </c>
      <c r="E8" s="71">
        <v>4</v>
      </c>
      <c r="F8" s="71">
        <v>3473</v>
      </c>
      <c r="G8" s="68">
        <f t="shared" si="1"/>
        <v>7.6639597493159144</v>
      </c>
      <c r="H8" s="69"/>
      <c r="I8" s="69"/>
      <c r="J8" s="70"/>
      <c r="K8" s="18">
        <f t="shared" si="2"/>
        <v>59</v>
      </c>
      <c r="L8" s="18">
        <v>51289</v>
      </c>
      <c r="M8" s="66">
        <f t="shared" si="3"/>
        <v>12.376390531116527</v>
      </c>
    </row>
    <row r="9" spans="1:13" ht="17.25">
      <c r="A9" s="17" t="s">
        <v>84</v>
      </c>
      <c r="B9" s="65">
        <v>115</v>
      </c>
      <c r="C9" s="18">
        <v>171958</v>
      </c>
      <c r="D9" s="66">
        <f t="shared" si="0"/>
        <v>46.642544049995664</v>
      </c>
      <c r="E9" s="67">
        <v>20</v>
      </c>
      <c r="F9" s="67">
        <v>25604</v>
      </c>
      <c r="G9" s="68">
        <f t="shared" si="1"/>
        <v>56.501015094006533</v>
      </c>
      <c r="H9" s="69"/>
      <c r="I9" s="69"/>
      <c r="J9" s="70"/>
      <c r="K9" s="18">
        <f t="shared" si="2"/>
        <v>135</v>
      </c>
      <c r="L9" s="18">
        <v>197562</v>
      </c>
      <c r="M9" s="66">
        <f t="shared" si="3"/>
        <v>47.673077387128686</v>
      </c>
    </row>
    <row r="10" spans="1:13" ht="17.25">
      <c r="A10" s="17" t="s">
        <v>85</v>
      </c>
      <c r="B10" s="65">
        <v>16</v>
      </c>
      <c r="C10" s="18">
        <v>54338</v>
      </c>
      <c r="D10" s="66">
        <f t="shared" si="0"/>
        <v>14.738846454300841</v>
      </c>
      <c r="E10" s="67">
        <v>2</v>
      </c>
      <c r="F10" s="67">
        <v>6538</v>
      </c>
      <c r="G10" s="68">
        <f t="shared" si="1"/>
        <v>14.42757524936005</v>
      </c>
      <c r="H10" s="70"/>
      <c r="I10" s="70"/>
      <c r="J10" s="70"/>
      <c r="K10" s="18">
        <f t="shared" si="2"/>
        <v>18</v>
      </c>
      <c r="L10" s="18">
        <v>60876</v>
      </c>
      <c r="M10" s="66">
        <f t="shared" si="3"/>
        <v>14.689799956564755</v>
      </c>
    </row>
    <row r="11" spans="1:13">
      <c r="A11" s="21" t="s">
        <v>33</v>
      </c>
      <c r="B11" s="72">
        <v>383</v>
      </c>
      <c r="C11" s="22">
        <v>368672</v>
      </c>
      <c r="D11" s="73">
        <f>C11/$C$11*100</f>
        <v>100</v>
      </c>
      <c r="E11" s="74">
        <v>44</v>
      </c>
      <c r="F11" s="74">
        <v>45316</v>
      </c>
      <c r="G11" s="73">
        <f t="shared" si="1"/>
        <v>100</v>
      </c>
      <c r="H11" s="75">
        <v>6</v>
      </c>
      <c r="I11" s="75">
        <v>422</v>
      </c>
      <c r="J11" s="75">
        <v>100</v>
      </c>
      <c r="K11" s="74">
        <f t="shared" si="2"/>
        <v>433</v>
      </c>
      <c r="L11" s="22">
        <v>414410</v>
      </c>
      <c r="M11" s="73">
        <f t="shared" si="3"/>
        <v>100</v>
      </c>
    </row>
    <row r="13" spans="1:13">
      <c r="B13" s="9"/>
      <c r="K13" s="24"/>
      <c r="L13" s="24"/>
      <c r="M13" s="24"/>
    </row>
  </sheetData>
  <mergeCells count="13">
    <mergeCell ref="A1:M2"/>
    <mergeCell ref="B3:D3"/>
    <mergeCell ref="E3:G3"/>
    <mergeCell ref="H3:J3"/>
    <mergeCell ref="K3:M3"/>
    <mergeCell ref="A3:A5"/>
    <mergeCell ref="L4:M4"/>
    <mergeCell ref="C4:D4"/>
    <mergeCell ref="F4:G4"/>
    <mergeCell ref="I4:J4"/>
    <mergeCell ref="B4:B5"/>
    <mergeCell ref="H4:H5"/>
    <mergeCell ref="K4:K5"/>
  </mergeCells>
  <printOptions gridLines="1"/>
  <pageMargins left="0.7" right="0.7" top="0.75" bottom="0.75" header="0.5" footer="0.5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G40"/>
  <sheetViews>
    <sheetView workbookViewId="0">
      <selection activeCell="A39" sqref="A39"/>
    </sheetView>
  </sheetViews>
  <sheetFormatPr defaultColWidth="8.85546875" defaultRowHeight="15"/>
  <cols>
    <col min="1" max="1" width="65" customWidth="1"/>
  </cols>
  <sheetData>
    <row r="1" spans="1:7" ht="47.25" customHeight="1">
      <c r="A1" s="316" t="s">
        <v>499</v>
      </c>
      <c r="B1" s="316"/>
      <c r="C1" s="316"/>
    </row>
    <row r="3" spans="1:7" ht="16.5" customHeight="1">
      <c r="A3" s="385" t="s">
        <v>500</v>
      </c>
      <c r="B3" s="382" t="s">
        <v>501</v>
      </c>
      <c r="C3" s="382"/>
    </row>
    <row r="4" spans="1:7">
      <c r="A4" s="386"/>
      <c r="B4" s="189" t="s">
        <v>502</v>
      </c>
      <c r="C4" s="189" t="s">
        <v>80</v>
      </c>
      <c r="E4" s="111"/>
      <c r="F4" s="111"/>
      <c r="G4" s="111"/>
    </row>
    <row r="5" spans="1:7">
      <c r="A5" s="190" t="s">
        <v>493</v>
      </c>
      <c r="B5" s="191">
        <v>995</v>
      </c>
      <c r="C5" s="192">
        <v>20.9</v>
      </c>
      <c r="E5" s="111"/>
      <c r="F5" s="111"/>
      <c r="G5" s="111"/>
    </row>
    <row r="6" spans="1:7">
      <c r="A6" s="190" t="s">
        <v>503</v>
      </c>
      <c r="B6" s="191">
        <v>533</v>
      </c>
      <c r="C6" s="192">
        <v>11.2</v>
      </c>
      <c r="E6" s="111"/>
      <c r="F6" s="111"/>
      <c r="G6" s="111"/>
    </row>
    <row r="7" spans="1:7">
      <c r="A7" s="190" t="s">
        <v>495</v>
      </c>
      <c r="B7" s="191">
        <v>444</v>
      </c>
      <c r="C7" s="192">
        <v>9.3000000000000007</v>
      </c>
      <c r="E7" s="111"/>
      <c r="F7" s="111"/>
      <c r="G7" s="111"/>
    </row>
    <row r="8" spans="1:7">
      <c r="A8" s="190" t="s">
        <v>494</v>
      </c>
      <c r="B8" s="191">
        <v>430</v>
      </c>
      <c r="C8" s="192">
        <v>9</v>
      </c>
      <c r="E8" s="111"/>
      <c r="F8" s="111"/>
      <c r="G8" s="111"/>
    </row>
    <row r="9" spans="1:7">
      <c r="A9" s="190" t="s">
        <v>504</v>
      </c>
      <c r="B9" s="191">
        <v>332</v>
      </c>
      <c r="C9" s="192">
        <v>7</v>
      </c>
      <c r="E9" s="111"/>
      <c r="F9" s="111"/>
      <c r="G9" s="111"/>
    </row>
    <row r="10" spans="1:7">
      <c r="A10" s="190" t="s">
        <v>497</v>
      </c>
      <c r="B10" s="191">
        <v>331</v>
      </c>
      <c r="C10" s="192">
        <v>6.9</v>
      </c>
      <c r="E10" s="111"/>
      <c r="F10" s="111"/>
      <c r="G10" s="111"/>
    </row>
    <row r="11" spans="1:7">
      <c r="A11" s="190" t="s">
        <v>498</v>
      </c>
      <c r="B11" s="191">
        <v>315</v>
      </c>
      <c r="C11" s="192">
        <v>6.6</v>
      </c>
      <c r="E11" s="111"/>
      <c r="F11" s="111"/>
      <c r="G11" s="111"/>
    </row>
    <row r="12" spans="1:7">
      <c r="A12" s="190" t="s">
        <v>478</v>
      </c>
      <c r="B12" s="191">
        <v>180</v>
      </c>
      <c r="C12" s="192">
        <v>3.8</v>
      </c>
      <c r="E12" s="111"/>
      <c r="F12" s="111"/>
      <c r="G12" s="111"/>
    </row>
    <row r="13" spans="1:7">
      <c r="A13" s="190" t="s">
        <v>505</v>
      </c>
      <c r="B13" s="191">
        <v>173</v>
      </c>
      <c r="C13" s="192">
        <v>3.6</v>
      </c>
      <c r="E13" s="111"/>
      <c r="F13" s="111"/>
      <c r="G13" s="111"/>
    </row>
    <row r="14" spans="1:7">
      <c r="A14" s="190" t="s">
        <v>486</v>
      </c>
      <c r="B14" s="191">
        <v>161</v>
      </c>
      <c r="C14" s="192">
        <v>3.4</v>
      </c>
      <c r="E14" s="111"/>
      <c r="F14" s="111"/>
      <c r="G14" s="111"/>
    </row>
    <row r="15" spans="1:7">
      <c r="A15" s="190" t="s">
        <v>506</v>
      </c>
      <c r="B15" s="191">
        <v>116</v>
      </c>
      <c r="C15" s="192">
        <v>2.4</v>
      </c>
      <c r="E15" s="111"/>
      <c r="F15" s="111"/>
      <c r="G15" s="111"/>
    </row>
    <row r="16" spans="1:7">
      <c r="A16" s="190" t="s">
        <v>507</v>
      </c>
      <c r="B16" s="191">
        <v>102</v>
      </c>
      <c r="C16" s="192">
        <v>2.1</v>
      </c>
      <c r="E16" s="111"/>
      <c r="F16" s="111"/>
      <c r="G16" s="111"/>
    </row>
    <row r="17" spans="1:7">
      <c r="A17" s="190" t="s">
        <v>508</v>
      </c>
      <c r="B17" s="191">
        <v>90</v>
      </c>
      <c r="C17" s="192">
        <v>1.9</v>
      </c>
      <c r="E17" s="111"/>
      <c r="F17" s="111"/>
      <c r="G17" s="111"/>
    </row>
    <row r="18" spans="1:7">
      <c r="A18" s="190" t="s">
        <v>496</v>
      </c>
      <c r="B18" s="191">
        <v>89</v>
      </c>
      <c r="C18" s="192">
        <v>1.9</v>
      </c>
      <c r="E18" s="111"/>
      <c r="F18" s="111"/>
      <c r="G18" s="111"/>
    </row>
    <row r="19" spans="1:7">
      <c r="A19" s="190" t="s">
        <v>509</v>
      </c>
      <c r="B19" s="191">
        <v>74</v>
      </c>
      <c r="C19" s="192">
        <v>1.6</v>
      </c>
      <c r="E19" s="111"/>
      <c r="F19" s="111"/>
      <c r="G19" s="111"/>
    </row>
    <row r="20" spans="1:7">
      <c r="A20" s="190" t="s">
        <v>510</v>
      </c>
      <c r="B20" s="191">
        <v>62</v>
      </c>
      <c r="C20" s="192">
        <v>1.3</v>
      </c>
      <c r="E20" s="111"/>
      <c r="F20" s="111"/>
      <c r="G20" s="111"/>
    </row>
    <row r="21" spans="1:7">
      <c r="A21" s="190" t="s">
        <v>481</v>
      </c>
      <c r="B21" s="191">
        <v>49</v>
      </c>
      <c r="C21" s="192">
        <v>1</v>
      </c>
      <c r="E21" s="111"/>
      <c r="F21" s="111"/>
      <c r="G21" s="111"/>
    </row>
    <row r="22" spans="1:7">
      <c r="A22" s="190" t="s">
        <v>511</v>
      </c>
      <c r="B22" s="191">
        <v>41</v>
      </c>
      <c r="C22" s="192">
        <v>0.9</v>
      </c>
      <c r="E22" s="111"/>
      <c r="F22" s="111"/>
      <c r="G22" s="111"/>
    </row>
    <row r="23" spans="1:7">
      <c r="A23" s="190" t="s">
        <v>492</v>
      </c>
      <c r="B23" s="191">
        <v>34</v>
      </c>
      <c r="C23" s="192">
        <v>0.7</v>
      </c>
      <c r="E23" s="111"/>
      <c r="F23" s="111"/>
      <c r="G23" s="111"/>
    </row>
    <row r="24" spans="1:7">
      <c r="A24" s="190" t="s">
        <v>512</v>
      </c>
      <c r="B24" s="191">
        <v>25</v>
      </c>
      <c r="C24" s="192">
        <v>0.5</v>
      </c>
      <c r="E24" s="111"/>
      <c r="F24" s="111"/>
      <c r="G24" s="111"/>
    </row>
    <row r="25" spans="1:7">
      <c r="A25" s="190" t="s">
        <v>513</v>
      </c>
      <c r="B25" s="191">
        <v>13</v>
      </c>
      <c r="C25" s="192">
        <v>0.5</v>
      </c>
      <c r="E25" s="111"/>
      <c r="F25" s="111"/>
      <c r="G25" s="111"/>
    </row>
    <row r="26" spans="1:7">
      <c r="A26" s="190" t="s">
        <v>514</v>
      </c>
      <c r="B26" s="191">
        <v>13</v>
      </c>
      <c r="C26" s="192">
        <v>0.3</v>
      </c>
      <c r="E26" s="111"/>
      <c r="F26" s="111"/>
      <c r="G26" s="111"/>
    </row>
    <row r="27" spans="1:7">
      <c r="A27" s="190" t="s">
        <v>515</v>
      </c>
      <c r="B27" s="191">
        <v>10</v>
      </c>
      <c r="C27" s="192">
        <v>0.3</v>
      </c>
      <c r="E27" s="111"/>
      <c r="F27" s="111"/>
      <c r="G27" s="111"/>
    </row>
    <row r="28" spans="1:7">
      <c r="A28" s="190" t="s">
        <v>516</v>
      </c>
      <c r="B28" s="191">
        <v>7</v>
      </c>
      <c r="C28" s="192">
        <v>0.2</v>
      </c>
      <c r="E28" s="111"/>
      <c r="F28" s="111"/>
      <c r="G28" s="111"/>
    </row>
    <row r="29" spans="1:7">
      <c r="A29" s="190" t="s">
        <v>480</v>
      </c>
      <c r="B29" s="191">
        <v>7</v>
      </c>
      <c r="C29" s="192">
        <v>0.1</v>
      </c>
      <c r="E29" s="111"/>
      <c r="F29" s="111"/>
      <c r="G29" s="111"/>
    </row>
    <row r="30" spans="1:7">
      <c r="A30" s="190" t="s">
        <v>517</v>
      </c>
      <c r="B30" s="191">
        <v>7</v>
      </c>
      <c r="C30" s="192">
        <v>0.1</v>
      </c>
      <c r="E30" s="111"/>
      <c r="F30" s="111"/>
      <c r="G30" s="111"/>
    </row>
    <row r="31" spans="1:7">
      <c r="A31" s="190" t="s">
        <v>518</v>
      </c>
      <c r="B31" s="191">
        <v>6</v>
      </c>
      <c r="C31" s="192">
        <v>0.1</v>
      </c>
      <c r="E31" s="111"/>
      <c r="F31" s="111"/>
      <c r="G31" s="111"/>
    </row>
    <row r="32" spans="1:7">
      <c r="A32" s="190" t="s">
        <v>519</v>
      </c>
      <c r="B32" s="191">
        <v>5</v>
      </c>
      <c r="C32" s="192">
        <v>0.1</v>
      </c>
      <c r="E32" s="111"/>
      <c r="F32" s="111"/>
      <c r="G32" s="111"/>
    </row>
    <row r="33" spans="1:7">
      <c r="A33" s="190" t="s">
        <v>520</v>
      </c>
      <c r="B33" s="191">
        <v>5</v>
      </c>
      <c r="C33" s="192">
        <v>0.1</v>
      </c>
      <c r="E33" s="111"/>
      <c r="F33" s="111"/>
      <c r="G33" s="111"/>
    </row>
    <row r="34" spans="1:7">
      <c r="A34" s="190" t="s">
        <v>521</v>
      </c>
      <c r="B34" s="191">
        <v>4</v>
      </c>
      <c r="C34" s="192">
        <v>0.1</v>
      </c>
      <c r="E34" s="111"/>
      <c r="F34" s="111"/>
      <c r="G34" s="111"/>
    </row>
    <row r="35" spans="1:7">
      <c r="A35" s="194" t="s">
        <v>522</v>
      </c>
      <c r="B35" s="195">
        <v>4653</v>
      </c>
      <c r="C35" s="196">
        <v>98</v>
      </c>
      <c r="E35" s="111"/>
    </row>
    <row r="36" spans="1:7">
      <c r="A36" s="194" t="s">
        <v>523</v>
      </c>
      <c r="B36" s="195">
        <v>545</v>
      </c>
      <c r="C36" s="196">
        <v>10.3</v>
      </c>
      <c r="E36" s="111"/>
    </row>
    <row r="37" spans="1:7">
      <c r="A37" s="197" t="s">
        <v>524</v>
      </c>
      <c r="B37" s="198">
        <v>5290</v>
      </c>
      <c r="C37" s="4" t="s">
        <v>525</v>
      </c>
    </row>
    <row r="39" spans="1:7">
      <c r="B39" s="9"/>
      <c r="C39" s="9"/>
    </row>
    <row r="40" spans="1:7">
      <c r="B40" s="9"/>
      <c r="C40" s="58"/>
    </row>
  </sheetData>
  <mergeCells count="3">
    <mergeCell ref="A1:C1"/>
    <mergeCell ref="A3:A4"/>
    <mergeCell ref="B3:C3"/>
  </mergeCells>
  <printOptions gridLines="1"/>
  <pageMargins left="0.7" right="0.7" top="0.75" bottom="0.75" header="0.5" footer="0.5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</sheetPr>
  <dimension ref="A1:O31"/>
  <sheetViews>
    <sheetView workbookViewId="0">
      <selection activeCell="A28" sqref="A28"/>
    </sheetView>
  </sheetViews>
  <sheetFormatPr defaultColWidth="8.85546875" defaultRowHeight="15"/>
  <cols>
    <col min="1" max="1" width="19.140625" customWidth="1"/>
    <col min="2" max="4" width="9.42578125" bestFit="1" customWidth="1"/>
    <col min="5" max="5" width="9.28515625" bestFit="1" customWidth="1"/>
    <col min="6" max="7" width="9.42578125" bestFit="1" customWidth="1"/>
  </cols>
  <sheetData>
    <row r="1" spans="1:15" ht="30.75" customHeight="1">
      <c r="A1" s="316" t="s">
        <v>526</v>
      </c>
      <c r="B1" s="316"/>
      <c r="C1" s="316"/>
      <c r="D1" s="316"/>
      <c r="E1" s="316"/>
      <c r="F1" s="316"/>
      <c r="G1" s="316"/>
      <c r="H1" s="316"/>
    </row>
    <row r="3" spans="1:15">
      <c r="A3" s="364" t="s">
        <v>7</v>
      </c>
      <c r="B3" s="324" t="s">
        <v>528</v>
      </c>
      <c r="C3" s="324"/>
      <c r="D3" s="324"/>
      <c r="E3" s="324"/>
      <c r="F3" s="324"/>
      <c r="G3" s="324"/>
      <c r="H3" s="318" t="s">
        <v>527</v>
      </c>
    </row>
    <row r="4" spans="1:15" ht="96">
      <c r="A4" s="365"/>
      <c r="B4" s="199" t="s">
        <v>529</v>
      </c>
      <c r="C4" s="199" t="s">
        <v>530</v>
      </c>
      <c r="D4" s="199" t="s">
        <v>531</v>
      </c>
      <c r="E4" s="199" t="s">
        <v>532</v>
      </c>
      <c r="F4" s="199" t="s">
        <v>533</v>
      </c>
      <c r="G4" s="199" t="s">
        <v>534</v>
      </c>
      <c r="H4" s="319"/>
    </row>
    <row r="5" spans="1:15">
      <c r="A5" s="17" t="s">
        <v>12</v>
      </c>
      <c r="B5" s="19">
        <v>45.363408521303256</v>
      </c>
      <c r="C5" s="19">
        <v>32.999164578111944</v>
      </c>
      <c r="D5" s="19">
        <v>3.842940685045948</v>
      </c>
      <c r="E5" s="19">
        <v>0.83542188805346695</v>
      </c>
      <c r="F5" s="19">
        <v>6.5162907268170418</v>
      </c>
      <c r="G5" s="19">
        <v>10.442773600668337</v>
      </c>
      <c r="H5" s="17">
        <v>1197</v>
      </c>
      <c r="K5" s="111"/>
      <c r="L5" s="111"/>
      <c r="M5" s="111"/>
      <c r="N5" s="111"/>
      <c r="O5" s="111"/>
    </row>
    <row r="6" spans="1:15">
      <c r="A6" s="17" t="s">
        <v>13</v>
      </c>
      <c r="B6" s="19">
        <v>48.717948717948715</v>
      </c>
      <c r="C6" s="19">
        <v>30.76923076923077</v>
      </c>
      <c r="D6" s="19">
        <v>5.1282051282051277</v>
      </c>
      <c r="E6" s="19">
        <v>0</v>
      </c>
      <c r="F6" s="19">
        <v>10.256410256410255</v>
      </c>
      <c r="G6" s="19">
        <v>5.1282051282051277</v>
      </c>
      <c r="H6" s="17">
        <v>39</v>
      </c>
      <c r="K6" s="111"/>
      <c r="L6" s="111"/>
      <c r="M6" s="111"/>
      <c r="N6" s="111"/>
      <c r="O6" s="111"/>
    </row>
    <row r="7" spans="1:15">
      <c r="A7" s="17" t="s">
        <v>14</v>
      </c>
      <c r="B7" s="19">
        <v>43.769278223318942</v>
      </c>
      <c r="C7" s="19">
        <v>34.855027760641576</v>
      </c>
      <c r="D7" s="19">
        <v>3.1153608883405308</v>
      </c>
      <c r="E7" s="19">
        <v>0.43183220234423197</v>
      </c>
      <c r="F7" s="19">
        <v>6.1073411474398522</v>
      </c>
      <c r="G7" s="19">
        <v>11.721159777914867</v>
      </c>
      <c r="H7" s="144">
        <v>3242</v>
      </c>
      <c r="K7" s="111"/>
      <c r="L7" s="111"/>
      <c r="M7" s="111"/>
      <c r="N7" s="111"/>
      <c r="O7" s="111"/>
    </row>
    <row r="8" spans="1:15">
      <c r="A8" s="17" t="s">
        <v>15</v>
      </c>
      <c r="B8" s="19">
        <v>28.476821192052981</v>
      </c>
      <c r="C8" s="19">
        <v>47.019867549668874</v>
      </c>
      <c r="D8" s="19">
        <v>1.3245033112582782</v>
      </c>
      <c r="E8" s="19">
        <v>1.9867549668874174</v>
      </c>
      <c r="F8" s="19">
        <v>11.920529801324504</v>
      </c>
      <c r="G8" s="19">
        <v>9.2715231788079464</v>
      </c>
      <c r="H8" s="17">
        <v>151</v>
      </c>
      <c r="K8" s="111"/>
      <c r="L8" s="111"/>
      <c r="M8" s="111"/>
      <c r="N8" s="111"/>
      <c r="O8" s="111"/>
    </row>
    <row r="9" spans="1:15">
      <c r="A9" s="17" t="s">
        <v>16</v>
      </c>
      <c r="B9" s="19">
        <v>35.365853658536587</v>
      </c>
      <c r="C9" s="19">
        <v>53.658536585365859</v>
      </c>
      <c r="D9" s="19">
        <v>1.8292682926829267</v>
      </c>
      <c r="E9" s="19">
        <v>0.6097560975609756</v>
      </c>
      <c r="F9" s="19">
        <v>5.4878048780487809</v>
      </c>
      <c r="G9" s="19">
        <v>3.0487804878048781</v>
      </c>
      <c r="H9" s="17">
        <v>164</v>
      </c>
      <c r="K9" s="111"/>
      <c r="L9" s="111"/>
      <c r="M9" s="111"/>
      <c r="N9" s="111"/>
      <c r="O9" s="111"/>
    </row>
    <row r="10" spans="1:15">
      <c r="A10" s="17" t="s">
        <v>17</v>
      </c>
      <c r="B10" s="19">
        <v>48.864864864864863</v>
      </c>
      <c r="C10" s="19">
        <v>35.891891891891895</v>
      </c>
      <c r="D10" s="19">
        <v>4.8648648648648649</v>
      </c>
      <c r="E10" s="19">
        <v>0.43243243243243246</v>
      </c>
      <c r="F10" s="19">
        <v>4.9729729729729728</v>
      </c>
      <c r="G10" s="19">
        <v>4.9729729729729728</v>
      </c>
      <c r="H10" s="17">
        <v>925</v>
      </c>
      <c r="K10" s="111"/>
      <c r="L10" s="111"/>
      <c r="M10" s="111"/>
      <c r="N10" s="111"/>
      <c r="O10" s="111"/>
    </row>
    <row r="11" spans="1:15">
      <c r="A11" s="17" t="s">
        <v>18</v>
      </c>
      <c r="B11" s="19">
        <v>37.873754152823921</v>
      </c>
      <c r="C11" s="19">
        <v>46.511627906976742</v>
      </c>
      <c r="D11" s="19">
        <v>2.6578073089700998</v>
      </c>
      <c r="E11" s="19">
        <v>0.66445182724252494</v>
      </c>
      <c r="F11" s="19">
        <v>7.9734219269102988</v>
      </c>
      <c r="G11" s="19">
        <v>4.3189368770764114</v>
      </c>
      <c r="H11" s="17">
        <v>301</v>
      </c>
      <c r="K11" s="111"/>
      <c r="L11" s="111"/>
      <c r="M11" s="111"/>
      <c r="N11" s="111"/>
      <c r="O11" s="111"/>
    </row>
    <row r="12" spans="1:15">
      <c r="A12" s="17" t="s">
        <v>19</v>
      </c>
      <c r="B12" s="19">
        <v>46.064139941690961</v>
      </c>
      <c r="C12" s="19">
        <v>32.944606413994173</v>
      </c>
      <c r="D12" s="19">
        <v>2.9154518950437316</v>
      </c>
      <c r="E12" s="19">
        <v>0.29154518950437319</v>
      </c>
      <c r="F12" s="19">
        <v>6.4139941690962097</v>
      </c>
      <c r="G12" s="19">
        <v>11.370262390670554</v>
      </c>
      <c r="H12" s="17">
        <v>343</v>
      </c>
      <c r="K12" s="111"/>
      <c r="L12" s="111"/>
      <c r="M12" s="111"/>
      <c r="N12" s="111"/>
      <c r="O12" s="111"/>
    </row>
    <row r="13" spans="1:15">
      <c r="A13" s="17" t="s">
        <v>20</v>
      </c>
      <c r="B13" s="19">
        <v>51.567567567567565</v>
      </c>
      <c r="C13" s="19">
        <v>36</v>
      </c>
      <c r="D13" s="19">
        <v>1.6216216216216217</v>
      </c>
      <c r="E13" s="19">
        <v>0.21621621621621623</v>
      </c>
      <c r="F13" s="19">
        <v>5.1891891891891886</v>
      </c>
      <c r="G13" s="19">
        <v>5.4054054054054053</v>
      </c>
      <c r="H13" s="17">
        <v>925</v>
      </c>
      <c r="K13" s="111"/>
      <c r="L13" s="111"/>
      <c r="M13" s="111"/>
      <c r="N13" s="111"/>
      <c r="O13" s="111"/>
    </row>
    <row r="14" spans="1:15">
      <c r="A14" s="17" t="s">
        <v>21</v>
      </c>
      <c r="B14" s="19">
        <v>42.74640088593577</v>
      </c>
      <c r="C14" s="19">
        <v>44.518272425249165</v>
      </c>
      <c r="D14" s="19">
        <v>6.0908084163898115</v>
      </c>
      <c r="E14" s="19">
        <v>0.44296788482834992</v>
      </c>
      <c r="F14" s="19">
        <v>2.9900332225913622</v>
      </c>
      <c r="G14" s="19">
        <v>3.211517165005537</v>
      </c>
      <c r="H14" s="17">
        <v>903</v>
      </c>
      <c r="K14" s="111"/>
      <c r="L14" s="111"/>
      <c r="M14" s="111"/>
      <c r="N14" s="111"/>
      <c r="O14" s="111"/>
    </row>
    <row r="15" spans="1:15">
      <c r="A15" s="17" t="s">
        <v>22</v>
      </c>
      <c r="B15" s="19">
        <v>46.540880503144656</v>
      </c>
      <c r="C15" s="19">
        <v>36.477987421383645</v>
      </c>
      <c r="D15" s="19">
        <v>1.8867924528301887</v>
      </c>
      <c r="E15" s="19">
        <v>1.257861635220126</v>
      </c>
      <c r="F15" s="19">
        <v>11.949685534591195</v>
      </c>
      <c r="G15" s="19">
        <v>1.8867924528301887</v>
      </c>
      <c r="H15" s="17">
        <v>159</v>
      </c>
      <c r="K15" s="111"/>
      <c r="L15" s="111"/>
      <c r="M15" s="111"/>
      <c r="N15" s="111"/>
      <c r="O15" s="111"/>
    </row>
    <row r="16" spans="1:15">
      <c r="A16" s="17" t="s">
        <v>23</v>
      </c>
      <c r="B16" s="19">
        <v>56.69291338582677</v>
      </c>
      <c r="C16" s="19">
        <v>33.858267716535437</v>
      </c>
      <c r="D16" s="19">
        <v>2.3622047244094486</v>
      </c>
      <c r="E16" s="19">
        <v>0.39370078740157477</v>
      </c>
      <c r="F16" s="19">
        <v>3.1496062992125982</v>
      </c>
      <c r="G16" s="19">
        <v>3.5433070866141732</v>
      </c>
      <c r="H16" s="17">
        <v>254</v>
      </c>
      <c r="K16" s="111"/>
      <c r="L16" s="111"/>
      <c r="M16" s="111"/>
      <c r="N16" s="111"/>
      <c r="O16" s="111"/>
    </row>
    <row r="17" spans="1:15">
      <c r="A17" s="17" t="s">
        <v>24</v>
      </c>
      <c r="B17" s="19">
        <v>18.384766907419568</v>
      </c>
      <c r="C17" s="19">
        <v>15.036112934996718</v>
      </c>
      <c r="D17" s="19">
        <v>51.739986868023635</v>
      </c>
      <c r="E17" s="19">
        <v>6.5659881812212731E-2</v>
      </c>
      <c r="F17" s="19">
        <v>8.2731451083388041</v>
      </c>
      <c r="G17" s="19">
        <v>6.5003282994090608</v>
      </c>
      <c r="H17" s="17">
        <v>1523</v>
      </c>
      <c r="K17" s="111"/>
      <c r="L17" s="111"/>
      <c r="M17" s="111"/>
      <c r="N17" s="111"/>
      <c r="O17" s="111"/>
    </row>
    <row r="18" spans="1:15">
      <c r="A18" s="17" t="s">
        <v>25</v>
      </c>
      <c r="B18" s="19">
        <v>41.666666666666671</v>
      </c>
      <c r="C18" s="19">
        <v>45.833333333333329</v>
      </c>
      <c r="D18" s="19">
        <v>0</v>
      </c>
      <c r="E18" s="19">
        <v>0</v>
      </c>
      <c r="F18" s="19">
        <v>6.25</v>
      </c>
      <c r="G18" s="19">
        <v>6.25</v>
      </c>
      <c r="H18" s="17">
        <v>144</v>
      </c>
      <c r="K18" s="111"/>
      <c r="L18" s="111"/>
      <c r="M18" s="111"/>
      <c r="N18" s="111"/>
      <c r="O18" s="111"/>
    </row>
    <row r="19" spans="1:15">
      <c r="A19" s="17" t="s">
        <v>26</v>
      </c>
      <c r="B19" s="19">
        <v>47.826086956521742</v>
      </c>
      <c r="C19" s="19">
        <v>21.739130434782609</v>
      </c>
      <c r="D19" s="19">
        <v>30.434782608695656</v>
      </c>
      <c r="E19" s="19">
        <v>0</v>
      </c>
      <c r="F19" s="19">
        <v>0</v>
      </c>
      <c r="G19" s="19">
        <v>0</v>
      </c>
      <c r="H19" s="17">
        <v>23</v>
      </c>
      <c r="K19" s="111"/>
      <c r="L19" s="111"/>
      <c r="M19" s="111"/>
      <c r="N19" s="111"/>
      <c r="O19" s="111"/>
    </row>
    <row r="20" spans="1:15">
      <c r="A20" s="17" t="s">
        <v>27</v>
      </c>
      <c r="B20" s="19">
        <v>36.810344827586206</v>
      </c>
      <c r="C20" s="19">
        <v>22.758620689655174</v>
      </c>
      <c r="D20" s="19">
        <v>9.224137931034484</v>
      </c>
      <c r="E20" s="19">
        <v>0.25862068965517243</v>
      </c>
      <c r="F20" s="19">
        <v>4.4827586206896548</v>
      </c>
      <c r="G20" s="19">
        <v>26.46551724137931</v>
      </c>
      <c r="H20" s="65">
        <v>1160</v>
      </c>
      <c r="K20" s="111"/>
      <c r="L20" s="111"/>
      <c r="M20" s="111"/>
      <c r="N20" s="111"/>
      <c r="O20" s="111"/>
    </row>
    <row r="21" spans="1:15">
      <c r="A21" s="17" t="s">
        <v>28</v>
      </c>
      <c r="B21" s="19">
        <v>49.864498644986448</v>
      </c>
      <c r="C21" s="19">
        <v>36.043360433604335</v>
      </c>
      <c r="D21" s="19">
        <v>1.3550135501355014</v>
      </c>
      <c r="E21" s="19">
        <v>3.5230352303523031</v>
      </c>
      <c r="F21" s="19">
        <v>2.7100271002710028</v>
      </c>
      <c r="G21" s="19">
        <v>6.5040650406504072</v>
      </c>
      <c r="H21" s="65">
        <v>369</v>
      </c>
      <c r="K21" s="111"/>
      <c r="L21" s="111"/>
      <c r="M21" s="111"/>
      <c r="N21" s="111"/>
      <c r="O21" s="111"/>
    </row>
    <row r="22" spans="1:15">
      <c r="A22" s="17" t="s">
        <v>29</v>
      </c>
      <c r="B22" s="19">
        <v>61.818181818181813</v>
      </c>
      <c r="C22" s="19">
        <v>21.818181818181817</v>
      </c>
      <c r="D22" s="19">
        <v>3.6363636363636362</v>
      </c>
      <c r="E22" s="19">
        <v>0</v>
      </c>
      <c r="F22" s="19">
        <v>3.6363636363636362</v>
      </c>
      <c r="G22" s="19">
        <v>9.0909090909090917</v>
      </c>
      <c r="H22" s="65">
        <v>55</v>
      </c>
      <c r="K22" s="111"/>
      <c r="L22" s="111"/>
      <c r="M22" s="111"/>
      <c r="N22" s="111"/>
      <c r="O22" s="111"/>
    </row>
    <row r="23" spans="1:15">
      <c r="A23" s="17" t="s">
        <v>30</v>
      </c>
      <c r="B23" s="19">
        <v>58.108108108108105</v>
      </c>
      <c r="C23" s="19">
        <v>27.027027027027028</v>
      </c>
      <c r="D23" s="19">
        <v>2.7027027027027026</v>
      </c>
      <c r="E23" s="19">
        <v>3.3783783783783785</v>
      </c>
      <c r="F23" s="19">
        <v>4.0540540540540544</v>
      </c>
      <c r="G23" s="19">
        <v>4.7297297297297298</v>
      </c>
      <c r="H23" s="65">
        <v>148</v>
      </c>
      <c r="K23" s="111"/>
      <c r="L23" s="111"/>
      <c r="M23" s="111"/>
      <c r="N23" s="111"/>
      <c r="O23" s="111"/>
    </row>
    <row r="24" spans="1:15">
      <c r="A24" s="17" t="s">
        <v>31</v>
      </c>
      <c r="B24" s="19">
        <v>34.488448844884488</v>
      </c>
      <c r="C24" s="19">
        <v>41.584158415841586</v>
      </c>
      <c r="D24" s="19">
        <v>6.435643564356436</v>
      </c>
      <c r="E24" s="19">
        <v>0.82508250825082496</v>
      </c>
      <c r="F24" s="19">
        <v>5.1155115511551159</v>
      </c>
      <c r="G24" s="19">
        <v>11.55115511551155</v>
      </c>
      <c r="H24" s="65">
        <v>606</v>
      </c>
      <c r="K24" s="111"/>
      <c r="L24" s="111"/>
      <c r="M24" s="111"/>
      <c r="N24" s="111"/>
      <c r="O24" s="111"/>
    </row>
    <row r="25" spans="1:15">
      <c r="A25" s="17" t="s">
        <v>32</v>
      </c>
      <c r="B25" s="19">
        <v>70.408163265306129</v>
      </c>
      <c r="C25" s="19">
        <v>11.224489795918368</v>
      </c>
      <c r="D25" s="19">
        <v>4.0816326530612246</v>
      </c>
      <c r="E25" s="19">
        <v>2.0408163265306123</v>
      </c>
      <c r="F25" s="19">
        <v>5.1020408163265305</v>
      </c>
      <c r="G25" s="19">
        <v>7.1428571428571423</v>
      </c>
      <c r="H25" s="65">
        <v>98</v>
      </c>
      <c r="K25" s="111"/>
      <c r="L25" s="111"/>
      <c r="M25" s="111"/>
      <c r="N25" s="111"/>
      <c r="O25" s="111"/>
    </row>
    <row r="26" spans="1:15">
      <c r="A26" s="21" t="s">
        <v>52</v>
      </c>
      <c r="B26" s="23">
        <v>41.22083431534292</v>
      </c>
      <c r="C26" s="23">
        <v>32.775551889386442</v>
      </c>
      <c r="D26" s="23">
        <v>9.8358079974860555</v>
      </c>
      <c r="E26" s="23">
        <v>0.57349359729750959</v>
      </c>
      <c r="F26" s="23">
        <v>5.8292088930787962</v>
      </c>
      <c r="G26" s="23">
        <v>9.76510330740828</v>
      </c>
      <c r="H26" s="22">
        <v>12729</v>
      </c>
      <c r="K26" s="44"/>
      <c r="L26" s="111"/>
      <c r="M26" s="111"/>
      <c r="N26" s="111"/>
      <c r="O26" s="111"/>
    </row>
    <row r="31" spans="1:15">
      <c r="D31" s="200"/>
    </row>
  </sheetData>
  <mergeCells count="4">
    <mergeCell ref="A3:A4"/>
    <mergeCell ref="B3:G3"/>
    <mergeCell ref="A1:H1"/>
    <mergeCell ref="H3:H4"/>
  </mergeCells>
  <printOptions gridLines="1"/>
  <pageMargins left="0.7" right="0.7" top="0.75" bottom="0.75" header="0.5" footer="0.5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V42"/>
  <sheetViews>
    <sheetView zoomScale="80" workbookViewId="0">
      <selection activeCell="A14" sqref="A14"/>
    </sheetView>
  </sheetViews>
  <sheetFormatPr defaultColWidth="8.85546875" defaultRowHeight="15"/>
  <cols>
    <col min="1" max="1" width="27" bestFit="1" customWidth="1"/>
    <col min="2" max="2" width="57.28515625" bestFit="1" customWidth="1"/>
    <col min="11" max="11" width="13.140625" customWidth="1"/>
    <col min="13" max="13" width="31" customWidth="1"/>
    <col min="14" max="14" width="9.28515625" customWidth="1"/>
  </cols>
  <sheetData>
    <row r="1" spans="1:14" ht="37.5" customHeight="1">
      <c r="A1" s="316" t="s">
        <v>535</v>
      </c>
      <c r="B1" s="316"/>
      <c r="C1" s="316"/>
      <c r="D1" s="316"/>
      <c r="E1" s="316"/>
      <c r="F1" s="316"/>
      <c r="G1" s="316"/>
      <c r="H1" s="316"/>
    </row>
    <row r="3" spans="1:14">
      <c r="A3" s="318"/>
      <c r="B3" s="318" t="s">
        <v>536</v>
      </c>
      <c r="C3" s="332"/>
      <c r="D3" s="332"/>
      <c r="E3" s="332"/>
      <c r="F3" s="332"/>
      <c r="G3" s="332"/>
      <c r="H3" s="332"/>
    </row>
    <row r="4" spans="1:14">
      <c r="A4" s="317"/>
      <c r="B4" s="317"/>
      <c r="C4" s="344">
        <v>2017</v>
      </c>
      <c r="D4" s="344">
        <v>2018</v>
      </c>
      <c r="E4" s="344">
        <v>2019</v>
      </c>
      <c r="F4" s="89">
        <v>2017</v>
      </c>
      <c r="G4" s="344">
        <v>2018</v>
      </c>
      <c r="H4" s="344">
        <v>2019</v>
      </c>
      <c r="M4" s="387"/>
      <c r="N4" s="387"/>
    </row>
    <row r="5" spans="1:14">
      <c r="A5" s="319"/>
      <c r="B5" s="319"/>
      <c r="C5" s="347"/>
      <c r="D5" s="347"/>
      <c r="E5" s="347"/>
      <c r="F5" s="51"/>
      <c r="G5" s="347"/>
      <c r="H5" s="347"/>
    </row>
    <row r="6" spans="1:14">
      <c r="A6" s="17" t="s">
        <v>537</v>
      </c>
      <c r="B6" s="17" t="s">
        <v>538</v>
      </c>
      <c r="C6" s="18">
        <v>4164</v>
      </c>
      <c r="D6" s="18">
        <v>4826</v>
      </c>
      <c r="E6" s="18">
        <v>5247</v>
      </c>
      <c r="F6" s="19">
        <f>C6/C12</f>
        <v>0.43190540400373406</v>
      </c>
      <c r="G6" s="19">
        <f>D6/D12</f>
        <v>0.43769272628333034</v>
      </c>
      <c r="H6" s="19">
        <f>E6/E12</f>
        <v>0.41220834315342919</v>
      </c>
      <c r="K6" s="58"/>
    </row>
    <row r="7" spans="1:14">
      <c r="A7" s="17" t="s">
        <v>539</v>
      </c>
      <c r="B7" s="17" t="s">
        <v>540</v>
      </c>
      <c r="C7" s="18">
        <v>3378</v>
      </c>
      <c r="D7" s="18">
        <v>3913</v>
      </c>
      <c r="E7" s="18">
        <v>4172</v>
      </c>
      <c r="F7" s="19">
        <f>C7/C12</f>
        <v>0.350378591432424</v>
      </c>
      <c r="G7" s="19">
        <f>D7/D12</f>
        <v>0.35488844549247234</v>
      </c>
      <c r="H7" s="19">
        <f>E7/E12</f>
        <v>0.32775551889386439</v>
      </c>
      <c r="K7" s="58"/>
    </row>
    <row r="8" spans="1:14">
      <c r="A8" s="17" t="s">
        <v>541</v>
      </c>
      <c r="B8" s="17" t="s">
        <v>542</v>
      </c>
      <c r="C8" s="18">
        <v>411</v>
      </c>
      <c r="D8" s="18">
        <v>464</v>
      </c>
      <c r="E8" s="18">
        <v>1252</v>
      </c>
      <c r="F8" s="19">
        <f>C8/C12</f>
        <v>4.2630432527746086E-2</v>
      </c>
      <c r="G8" s="19">
        <f>D8/D12</f>
        <v>4.2082350807183019E-2</v>
      </c>
      <c r="H8" s="19">
        <f>E8/E12</f>
        <v>9.8358079974860554E-2</v>
      </c>
      <c r="K8" s="58"/>
    </row>
    <row r="9" spans="1:14">
      <c r="A9" s="17" t="s">
        <v>543</v>
      </c>
      <c r="B9" s="17" t="s">
        <v>544</v>
      </c>
      <c r="C9" s="18">
        <v>43</v>
      </c>
      <c r="D9" s="18">
        <v>71</v>
      </c>
      <c r="E9" s="18">
        <v>73</v>
      </c>
      <c r="F9" s="19">
        <f>C9/C12</f>
        <v>4.4601182449953321E-3</v>
      </c>
      <c r="G9" s="19">
        <f>D9/D12</f>
        <v>6.4393252312715402E-3</v>
      </c>
      <c r="H9" s="19">
        <f>E9/E12</f>
        <v>5.7349359729750964E-3</v>
      </c>
      <c r="K9" s="58"/>
    </row>
    <row r="10" spans="1:14">
      <c r="A10" s="17" t="s">
        <v>545</v>
      </c>
      <c r="B10" s="17" t="s">
        <v>546</v>
      </c>
      <c r="C10" s="18">
        <v>781</v>
      </c>
      <c r="D10" s="18">
        <v>640</v>
      </c>
      <c r="E10" s="18">
        <v>742</v>
      </c>
      <c r="F10" s="19">
        <f>C10/C12</f>
        <v>8.1008194170729173E-2</v>
      </c>
      <c r="G10" s="19">
        <f>D10/D12</f>
        <v>5.8044621803011065E-2</v>
      </c>
      <c r="H10" s="19">
        <f>E10/E12</f>
        <v>5.8292088930787966E-2</v>
      </c>
      <c r="K10" s="58"/>
    </row>
    <row r="11" spans="1:14">
      <c r="A11" s="17" t="s">
        <v>360</v>
      </c>
      <c r="B11" s="17" t="s">
        <v>360</v>
      </c>
      <c r="C11" s="18">
        <v>864</v>
      </c>
      <c r="D11" s="18">
        <v>1112</v>
      </c>
      <c r="E11" s="18">
        <v>1243</v>
      </c>
      <c r="F11" s="19">
        <f>C11/C12</f>
        <v>8.9617259620371328E-2</v>
      </c>
      <c r="G11" s="19">
        <f>D11/D12</f>
        <v>0.10085253038273173</v>
      </c>
      <c r="H11" s="19">
        <f>E11/E12</f>
        <v>9.7651033074082808E-2</v>
      </c>
      <c r="K11" s="58"/>
    </row>
    <row r="12" spans="1:14">
      <c r="A12" s="61" t="s">
        <v>33</v>
      </c>
      <c r="B12" s="61"/>
      <c r="C12" s="126">
        <v>9641</v>
      </c>
      <c r="D12" s="126">
        <v>11026</v>
      </c>
      <c r="E12" s="126">
        <v>12729</v>
      </c>
      <c r="F12" s="156"/>
      <c r="G12" s="156"/>
      <c r="H12" s="156"/>
      <c r="K12" s="58"/>
    </row>
    <row r="14" spans="1:14">
      <c r="K14" s="58"/>
    </row>
    <row r="38" spans="12:22">
      <c r="L38" s="111"/>
    </row>
    <row r="39" spans="12:22">
      <c r="L39" s="111"/>
    </row>
    <row r="40" spans="12:22">
      <c r="M40" s="111"/>
      <c r="N40" s="111"/>
    </row>
    <row r="41" spans="12:22">
      <c r="M41" s="111"/>
      <c r="N41" s="111"/>
      <c r="O41" s="111"/>
      <c r="P41" s="111"/>
      <c r="Q41" s="111"/>
      <c r="R41" s="111"/>
      <c r="S41" s="111"/>
      <c r="T41" s="111"/>
      <c r="U41" s="111"/>
      <c r="V41" s="111"/>
    </row>
    <row r="42" spans="12:22">
      <c r="O42" s="111"/>
      <c r="P42" s="111"/>
      <c r="Q42" s="111"/>
      <c r="R42" s="111"/>
      <c r="S42" s="111"/>
      <c r="T42" s="111"/>
      <c r="U42" s="111"/>
      <c r="V42" s="111"/>
    </row>
  </sheetData>
  <mergeCells count="11">
    <mergeCell ref="A1:H1"/>
    <mergeCell ref="B3:B5"/>
    <mergeCell ref="A3:A5"/>
    <mergeCell ref="C3:E3"/>
    <mergeCell ref="F3:H3"/>
    <mergeCell ref="M4:N4"/>
    <mergeCell ref="E4:E5"/>
    <mergeCell ref="H4:H5"/>
    <mergeCell ref="C4:C5"/>
    <mergeCell ref="D4:D5"/>
    <mergeCell ref="G4:G5"/>
  </mergeCells>
  <printOptions gridLines="1"/>
  <pageMargins left="0.7" right="0.7" top="0.75" bottom="0.75" header="0.5" footer="0.5"/>
  <pageSetup paperSize="9" orientation="portrait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F46"/>
  <sheetViews>
    <sheetView workbookViewId="0">
      <selection activeCell="A28" sqref="A28"/>
    </sheetView>
  </sheetViews>
  <sheetFormatPr defaultColWidth="8.85546875" defaultRowHeight="15"/>
  <cols>
    <col min="1" max="1" width="19.140625" customWidth="1"/>
    <col min="2" max="4" width="9.42578125" bestFit="1" customWidth="1"/>
    <col min="5" max="5" width="11.42578125" bestFit="1" customWidth="1"/>
    <col min="6" max="6" width="9.28515625" bestFit="1" customWidth="1"/>
  </cols>
  <sheetData>
    <row r="1" spans="1:6" ht="36" customHeight="1">
      <c r="A1" s="316" t="s">
        <v>547</v>
      </c>
      <c r="B1" s="316"/>
      <c r="C1" s="316"/>
      <c r="D1" s="316"/>
      <c r="E1" s="316"/>
      <c r="F1" s="316"/>
    </row>
    <row r="3" spans="1:6" ht="37.35" customHeight="1">
      <c r="A3" s="364" t="s">
        <v>7</v>
      </c>
      <c r="B3" s="332" t="s">
        <v>548</v>
      </c>
      <c r="C3" s="332"/>
      <c r="D3" s="332"/>
      <c r="E3" s="332"/>
      <c r="F3" s="318" t="s">
        <v>549</v>
      </c>
    </row>
    <row r="4" spans="1:6" ht="25.5">
      <c r="A4" s="365"/>
      <c r="B4" s="51" t="s">
        <v>347</v>
      </c>
      <c r="C4" s="51" t="s">
        <v>348</v>
      </c>
      <c r="D4" s="51" t="s">
        <v>351</v>
      </c>
      <c r="E4" s="51" t="s">
        <v>527</v>
      </c>
      <c r="F4" s="319"/>
    </row>
    <row r="5" spans="1:6">
      <c r="A5" s="17" t="s">
        <v>12</v>
      </c>
      <c r="B5" s="66">
        <v>48.370927318295735</v>
      </c>
      <c r="C5" s="66">
        <v>45.781119465329986</v>
      </c>
      <c r="D5" s="66">
        <v>5.8479532163742682</v>
      </c>
      <c r="E5" s="17">
        <v>1197</v>
      </c>
      <c r="F5" s="201">
        <v>0</v>
      </c>
    </row>
    <row r="6" spans="1:6">
      <c r="A6" s="17" t="s">
        <v>13</v>
      </c>
      <c r="B6" s="66">
        <v>43.589743589743591</v>
      </c>
      <c r="C6" s="66">
        <v>38.461538461538467</v>
      </c>
      <c r="D6" s="66">
        <v>17.948717948717949</v>
      </c>
      <c r="E6" s="17">
        <v>39</v>
      </c>
      <c r="F6" s="201">
        <v>0</v>
      </c>
    </row>
    <row r="7" spans="1:6">
      <c r="A7" s="17" t="s">
        <v>14</v>
      </c>
      <c r="B7" s="66">
        <v>44.5712523133868</v>
      </c>
      <c r="C7" s="66">
        <v>43.645897594077731</v>
      </c>
      <c r="D7" s="66">
        <v>11.782850092535472</v>
      </c>
      <c r="E7" s="17">
        <v>3242</v>
      </c>
      <c r="F7" s="201">
        <v>0</v>
      </c>
    </row>
    <row r="8" spans="1:6">
      <c r="A8" s="17" t="s">
        <v>15</v>
      </c>
      <c r="B8" s="66">
        <v>41.721854304635762</v>
      </c>
      <c r="C8" s="66">
        <v>49.668874172185426</v>
      </c>
      <c r="D8" s="66">
        <v>8.6092715231788084</v>
      </c>
      <c r="E8" s="17">
        <v>151</v>
      </c>
      <c r="F8" s="201">
        <v>0</v>
      </c>
    </row>
    <row r="9" spans="1:6">
      <c r="A9" s="17" t="s">
        <v>16</v>
      </c>
      <c r="B9" s="66">
        <v>47.560975609756099</v>
      </c>
      <c r="C9" s="66">
        <v>43.292682926829265</v>
      </c>
      <c r="D9" s="66">
        <v>9.1463414634146343</v>
      </c>
      <c r="E9" s="17">
        <v>164</v>
      </c>
      <c r="F9" s="201">
        <v>0</v>
      </c>
    </row>
    <row r="10" spans="1:6">
      <c r="A10" s="17" t="s">
        <v>17</v>
      </c>
      <c r="B10" s="66">
        <v>41.945945945945944</v>
      </c>
      <c r="C10" s="66">
        <v>51.135135135135137</v>
      </c>
      <c r="D10" s="66">
        <v>6.9189189189189193</v>
      </c>
      <c r="E10" s="17">
        <v>925</v>
      </c>
      <c r="F10" s="201">
        <v>0</v>
      </c>
    </row>
    <row r="11" spans="1:6">
      <c r="A11" s="17" t="s">
        <v>18</v>
      </c>
      <c r="B11" s="66">
        <v>43.521594684385384</v>
      </c>
      <c r="C11" s="66">
        <v>48.837209302325576</v>
      </c>
      <c r="D11" s="66">
        <v>7.6411960132890364</v>
      </c>
      <c r="E11" s="17">
        <v>301</v>
      </c>
      <c r="F11" s="201">
        <v>0</v>
      </c>
    </row>
    <row r="12" spans="1:6">
      <c r="A12" s="17" t="s">
        <v>19</v>
      </c>
      <c r="B12" s="66">
        <v>37.026239067055393</v>
      </c>
      <c r="C12" s="66">
        <v>57.142857142857139</v>
      </c>
      <c r="D12" s="66">
        <v>5.8309037900874632</v>
      </c>
      <c r="E12" s="17">
        <v>343</v>
      </c>
      <c r="F12" s="201">
        <v>0</v>
      </c>
    </row>
    <row r="13" spans="1:6">
      <c r="A13" s="17" t="s">
        <v>20</v>
      </c>
      <c r="B13" s="66">
        <v>44.54054054054054</v>
      </c>
      <c r="C13" s="66">
        <v>46.918918918918919</v>
      </c>
      <c r="D13" s="66">
        <v>8.5405405405405403</v>
      </c>
      <c r="E13" s="17">
        <v>925</v>
      </c>
      <c r="F13" s="201">
        <v>0</v>
      </c>
    </row>
    <row r="14" spans="1:6">
      <c r="A14" s="17" t="s">
        <v>21</v>
      </c>
      <c r="B14" s="66">
        <v>35.215946843853821</v>
      </c>
      <c r="C14" s="66">
        <v>42.74640088593577</v>
      </c>
      <c r="D14" s="66">
        <v>22.037652270210408</v>
      </c>
      <c r="E14" s="17">
        <v>903</v>
      </c>
      <c r="F14" s="201">
        <v>0</v>
      </c>
    </row>
    <row r="15" spans="1:6">
      <c r="A15" s="17" t="s">
        <v>22</v>
      </c>
      <c r="B15" s="66">
        <v>44.025157232704402</v>
      </c>
      <c r="C15" s="66">
        <v>46.540880503144656</v>
      </c>
      <c r="D15" s="66">
        <v>3.1446540880503147</v>
      </c>
      <c r="E15" s="17">
        <v>159</v>
      </c>
      <c r="F15" s="201">
        <v>6.2893081761006293</v>
      </c>
    </row>
    <row r="16" spans="1:6">
      <c r="A16" s="17" t="s">
        <v>23</v>
      </c>
      <c r="B16" s="66">
        <v>35.826771653543304</v>
      </c>
      <c r="C16" s="66">
        <v>45.275590551181097</v>
      </c>
      <c r="D16" s="66">
        <v>18.897637795275589</v>
      </c>
      <c r="E16" s="17">
        <v>254</v>
      </c>
      <c r="F16" s="201">
        <v>0</v>
      </c>
    </row>
    <row r="17" spans="1:6">
      <c r="A17" s="17" t="s">
        <v>24</v>
      </c>
      <c r="B17" s="66">
        <v>66.250820748522656</v>
      </c>
      <c r="C17" s="66">
        <v>30.597504924491137</v>
      </c>
      <c r="D17" s="66">
        <v>3.1516743269862113</v>
      </c>
      <c r="E17" s="17">
        <v>1523</v>
      </c>
      <c r="F17" s="201">
        <v>0</v>
      </c>
    </row>
    <row r="18" spans="1:6">
      <c r="A18" s="17" t="s">
        <v>25</v>
      </c>
      <c r="B18" s="66">
        <v>33.333333333333329</v>
      </c>
      <c r="C18" s="66">
        <v>62.5</v>
      </c>
      <c r="D18" s="66">
        <v>4.1666666666666661</v>
      </c>
      <c r="E18" s="17">
        <v>144</v>
      </c>
      <c r="F18" s="201">
        <v>0</v>
      </c>
    </row>
    <row r="19" spans="1:6">
      <c r="A19" s="17" t="s">
        <v>26</v>
      </c>
      <c r="B19" s="66">
        <v>34.782608695652172</v>
      </c>
      <c r="C19" s="66">
        <v>65.217391304347828</v>
      </c>
      <c r="D19" s="66">
        <v>0</v>
      </c>
      <c r="E19" s="17">
        <v>23</v>
      </c>
      <c r="F19" s="201">
        <v>0</v>
      </c>
    </row>
    <row r="20" spans="1:6">
      <c r="A20" s="17" t="s">
        <v>27</v>
      </c>
      <c r="B20" s="66">
        <v>29.051724137931036</v>
      </c>
      <c r="C20" s="66">
        <v>68.706896551724142</v>
      </c>
      <c r="D20" s="66">
        <v>2.1551724137931036</v>
      </c>
      <c r="E20" s="17">
        <v>1160</v>
      </c>
      <c r="F20" s="201">
        <v>8.6206896551724144E-2</v>
      </c>
    </row>
    <row r="21" spans="1:6">
      <c r="A21" s="17" t="s">
        <v>28</v>
      </c>
      <c r="B21" s="66">
        <v>27.371273712737125</v>
      </c>
      <c r="C21" s="66">
        <v>68.021680216802167</v>
      </c>
      <c r="D21" s="66">
        <v>4.6070460704607044</v>
      </c>
      <c r="E21" s="17">
        <v>369</v>
      </c>
      <c r="F21" s="201">
        <v>0</v>
      </c>
    </row>
    <row r="22" spans="1:6">
      <c r="A22" s="17" t="s">
        <v>29</v>
      </c>
      <c r="B22" s="66">
        <v>40</v>
      </c>
      <c r="C22" s="66">
        <v>60</v>
      </c>
      <c r="D22" s="66">
        <v>0</v>
      </c>
      <c r="E22" s="17">
        <v>55</v>
      </c>
      <c r="F22" s="201">
        <v>0</v>
      </c>
    </row>
    <row r="23" spans="1:6">
      <c r="A23" s="17" t="s">
        <v>30</v>
      </c>
      <c r="B23" s="66">
        <v>29.054054054054053</v>
      </c>
      <c r="C23" s="66">
        <v>66.21621621621621</v>
      </c>
      <c r="D23" s="66">
        <v>4.7297297297297298</v>
      </c>
      <c r="E23" s="17">
        <v>148</v>
      </c>
      <c r="F23" s="201">
        <v>0</v>
      </c>
    </row>
    <row r="24" spans="1:6">
      <c r="A24" s="17" t="s">
        <v>31</v>
      </c>
      <c r="B24" s="66">
        <v>22.937293729372936</v>
      </c>
      <c r="C24" s="66">
        <v>73.762376237623755</v>
      </c>
      <c r="D24" s="66">
        <v>3.3003300330032999</v>
      </c>
      <c r="E24" s="17">
        <v>606</v>
      </c>
      <c r="F24" s="201">
        <v>0</v>
      </c>
    </row>
    <row r="25" spans="1:6">
      <c r="A25" s="17" t="s">
        <v>32</v>
      </c>
      <c r="B25" s="66">
        <v>21.428571428571427</v>
      </c>
      <c r="C25" s="66">
        <v>72.448979591836732</v>
      </c>
      <c r="D25" s="66">
        <v>6.1224489795918364</v>
      </c>
      <c r="E25" s="17">
        <v>98</v>
      </c>
      <c r="F25" s="201">
        <v>0</v>
      </c>
    </row>
    <row r="26" spans="1:6">
      <c r="A26" s="21" t="s">
        <v>52</v>
      </c>
      <c r="B26" s="110">
        <v>42.792049650404593</v>
      </c>
      <c r="C26" s="110">
        <v>48.841228690392022</v>
      </c>
      <c r="D26" s="110">
        <v>8.2803048157750023</v>
      </c>
      <c r="E26" s="146">
        <v>12729</v>
      </c>
      <c r="F26" s="202">
        <v>8.6416843428391857E-2</v>
      </c>
    </row>
    <row r="28" spans="1:6">
      <c r="D28" t="s">
        <v>274</v>
      </c>
      <c r="F28" s="203"/>
    </row>
    <row r="29" spans="1:6">
      <c r="F29" s="203"/>
    </row>
    <row r="30" spans="1:6">
      <c r="F30" s="203"/>
    </row>
    <row r="32" spans="1:6">
      <c r="F32" s="203"/>
    </row>
    <row r="34" spans="6:6">
      <c r="F34" s="203"/>
    </row>
    <row r="35" spans="6:6">
      <c r="F35" s="203"/>
    </row>
    <row r="36" spans="6:6">
      <c r="F36" s="203"/>
    </row>
    <row r="37" spans="6:6">
      <c r="F37" s="203"/>
    </row>
    <row r="38" spans="6:6">
      <c r="F38" s="203"/>
    </row>
    <row r="40" spans="6:6">
      <c r="F40" s="203"/>
    </row>
    <row r="41" spans="6:6">
      <c r="F41" s="203"/>
    </row>
    <row r="42" spans="6:6">
      <c r="F42" s="203"/>
    </row>
    <row r="43" spans="6:6">
      <c r="F43" s="203"/>
    </row>
    <row r="44" spans="6:6">
      <c r="F44" s="203"/>
    </row>
    <row r="45" spans="6:6">
      <c r="F45" s="203"/>
    </row>
    <row r="46" spans="6:6">
      <c r="F46" s="203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D25"/>
  <sheetViews>
    <sheetView workbookViewId="0">
      <selection activeCell="A27" sqref="A27"/>
    </sheetView>
  </sheetViews>
  <sheetFormatPr defaultColWidth="8.85546875" defaultRowHeight="15"/>
  <cols>
    <col min="1" max="1" width="18.7109375" bestFit="1" customWidth="1"/>
    <col min="2" max="2" width="7.42578125" bestFit="1" customWidth="1"/>
    <col min="3" max="3" width="11.28515625" bestFit="1" customWidth="1"/>
  </cols>
  <sheetData>
    <row r="1" spans="1:4" ht="48.75" customHeight="1">
      <c r="A1" s="316" t="s">
        <v>550</v>
      </c>
      <c r="B1" s="316"/>
      <c r="C1" s="316"/>
      <c r="D1" s="316"/>
    </row>
    <row r="3" spans="1:4" ht="51">
      <c r="A3" s="59" t="s">
        <v>7</v>
      </c>
      <c r="B3" s="59" t="s">
        <v>389</v>
      </c>
      <c r="C3" s="59" t="s">
        <v>551</v>
      </c>
      <c r="D3" s="59" t="s">
        <v>390</v>
      </c>
    </row>
    <row r="4" spans="1:4">
      <c r="A4" s="17" t="s">
        <v>12</v>
      </c>
      <c r="B4" s="19">
        <v>1.443434935521688</v>
      </c>
      <c r="C4" s="19">
        <v>9.3567251461988299</v>
      </c>
      <c r="D4" s="170">
        <v>394</v>
      </c>
    </row>
    <row r="5" spans="1:4">
      <c r="A5" s="17" t="s">
        <v>13</v>
      </c>
      <c r="B5" s="204">
        <v>1.8518518518518516</v>
      </c>
      <c r="C5" s="204">
        <v>7.6923076923076925</v>
      </c>
      <c r="D5" s="205">
        <v>15</v>
      </c>
    </row>
    <row r="6" spans="1:4">
      <c r="A6" s="17" t="s">
        <v>14</v>
      </c>
      <c r="B6" s="204">
        <v>1.6244394927237216</v>
      </c>
      <c r="C6" s="204">
        <v>10.240592227020358</v>
      </c>
      <c r="D6" s="205">
        <v>1181</v>
      </c>
    </row>
    <row r="7" spans="1:4">
      <c r="A7" s="17" t="s">
        <v>15</v>
      </c>
      <c r="B7" s="204">
        <v>1.7439632042928324</v>
      </c>
      <c r="C7" s="204">
        <v>18.543046357615893</v>
      </c>
      <c r="D7" s="205">
        <v>91</v>
      </c>
    </row>
    <row r="8" spans="1:4">
      <c r="A8" s="17" t="s">
        <v>16</v>
      </c>
      <c r="B8" s="204">
        <v>1.6233766233766231</v>
      </c>
      <c r="C8" s="204">
        <v>14.634146341463413</v>
      </c>
      <c r="D8" s="205">
        <v>65</v>
      </c>
    </row>
    <row r="9" spans="1:4">
      <c r="A9" s="17" t="s">
        <v>17</v>
      </c>
      <c r="B9" s="204">
        <v>1.4431420307504947</v>
      </c>
      <c r="C9" s="204">
        <v>12.54054054054054</v>
      </c>
      <c r="D9" s="205">
        <v>474</v>
      </c>
    </row>
    <row r="10" spans="1:4">
      <c r="A10" s="17" t="s">
        <v>18</v>
      </c>
      <c r="B10" s="204">
        <v>1.4318297009630006</v>
      </c>
      <c r="C10" s="204">
        <v>9.6345514950166127</v>
      </c>
      <c r="D10" s="205">
        <v>113</v>
      </c>
    </row>
    <row r="11" spans="1:4">
      <c r="A11" s="17" t="s">
        <v>19</v>
      </c>
      <c r="B11" s="204">
        <v>1.5522388059701493</v>
      </c>
      <c r="C11" s="204">
        <v>6.4139941690962097</v>
      </c>
      <c r="D11" s="205">
        <v>130</v>
      </c>
    </row>
    <row r="12" spans="1:4">
      <c r="A12" s="17" t="s">
        <v>20</v>
      </c>
      <c r="B12" s="204">
        <v>1.5165633133052727</v>
      </c>
      <c r="C12" s="204">
        <v>14.270270270270272</v>
      </c>
      <c r="D12" s="205">
        <v>472</v>
      </c>
    </row>
    <row r="13" spans="1:4">
      <c r="A13" s="17" t="s">
        <v>21</v>
      </c>
      <c r="B13" s="204">
        <v>1.7523067806653687</v>
      </c>
      <c r="C13" s="204">
        <v>14.396456256921372</v>
      </c>
      <c r="D13" s="205">
        <v>414</v>
      </c>
    </row>
    <row r="14" spans="1:4">
      <c r="A14" s="17" t="s">
        <v>22</v>
      </c>
      <c r="B14" s="204">
        <v>1.6456117021276595</v>
      </c>
      <c r="C14" s="204">
        <v>15.09433962264151</v>
      </c>
      <c r="D14" s="205">
        <v>99</v>
      </c>
    </row>
    <row r="15" spans="1:4">
      <c r="A15" s="17" t="s">
        <v>23</v>
      </c>
      <c r="B15" s="204">
        <v>1.4212438555246847</v>
      </c>
      <c r="C15" s="204">
        <v>12.598425196850393</v>
      </c>
      <c r="D15" s="205">
        <v>133</v>
      </c>
    </row>
    <row r="16" spans="1:4">
      <c r="A16" s="17" t="s">
        <v>24</v>
      </c>
      <c r="B16" s="204">
        <v>1.6828175471501512</v>
      </c>
      <c r="C16" s="204">
        <v>5.1871306631648064</v>
      </c>
      <c r="D16" s="205">
        <v>646</v>
      </c>
    </row>
    <row r="17" spans="1:4">
      <c r="A17" s="17" t="s">
        <v>25</v>
      </c>
      <c r="B17" s="204">
        <v>1.5957446808510638</v>
      </c>
      <c r="C17" s="204">
        <v>17.361111111111111</v>
      </c>
      <c r="D17" s="205">
        <v>132</v>
      </c>
    </row>
    <row r="18" spans="1:4">
      <c r="A18" s="17" t="s">
        <v>26</v>
      </c>
      <c r="B18" s="204">
        <v>1.1961722488038278</v>
      </c>
      <c r="C18" s="204">
        <v>17.391304347826086</v>
      </c>
      <c r="D18" s="205">
        <v>20</v>
      </c>
    </row>
    <row r="19" spans="1:4">
      <c r="A19" s="17" t="s">
        <v>27</v>
      </c>
      <c r="B19" s="204">
        <v>1.7509021416522539</v>
      </c>
      <c r="C19" s="204">
        <v>15.344827586206897</v>
      </c>
      <c r="D19" s="205">
        <v>820</v>
      </c>
    </row>
    <row r="20" spans="1:4">
      <c r="A20" s="17" t="s">
        <v>28</v>
      </c>
      <c r="B20" s="204">
        <v>1.8265005991502961</v>
      </c>
      <c r="C20" s="204">
        <v>24.119241192411923</v>
      </c>
      <c r="D20" s="205">
        <v>503</v>
      </c>
    </row>
    <row r="21" spans="1:4">
      <c r="A21" s="17" t="s">
        <v>29</v>
      </c>
      <c r="B21" s="204">
        <v>1.1767782426778242</v>
      </c>
      <c r="C21" s="204">
        <v>16.363636363636363</v>
      </c>
      <c r="D21" s="205">
        <v>45</v>
      </c>
    </row>
    <row r="22" spans="1:4">
      <c r="A22" s="17" t="s">
        <v>30</v>
      </c>
      <c r="B22" s="204">
        <v>1.6095944453211299</v>
      </c>
      <c r="C22" s="204">
        <v>11.486486486486488</v>
      </c>
      <c r="D22" s="205">
        <v>204</v>
      </c>
    </row>
    <row r="23" spans="1:4">
      <c r="A23" s="17" t="s">
        <v>31</v>
      </c>
      <c r="B23" s="204">
        <v>1.6978999658317344</v>
      </c>
      <c r="C23" s="204">
        <v>20.792079207920793</v>
      </c>
      <c r="D23" s="205">
        <v>646</v>
      </c>
    </row>
    <row r="24" spans="1:4">
      <c r="A24" s="17" t="s">
        <v>32</v>
      </c>
      <c r="B24" s="204">
        <v>1.6713417484805986</v>
      </c>
      <c r="C24" s="204">
        <v>13.26530612244898</v>
      </c>
      <c r="D24" s="205">
        <v>143</v>
      </c>
    </row>
    <row r="25" spans="1:4">
      <c r="A25" s="21" t="s">
        <v>52</v>
      </c>
      <c r="B25" s="206">
        <v>1.6238224877731466</v>
      </c>
      <c r="C25" s="206">
        <v>11.972660853169927</v>
      </c>
      <c r="D25" s="207">
        <v>6740</v>
      </c>
    </row>
  </sheetData>
  <mergeCells count="1">
    <mergeCell ref="A1:D1"/>
  </mergeCells>
  <printOptions gridLines="1"/>
  <pageMargins left="0.7" right="0.7" top="0.75" bottom="0.75" header="0.5" footer="0.5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G23"/>
  <sheetViews>
    <sheetView workbookViewId="0">
      <selection activeCell="A10" sqref="A10"/>
    </sheetView>
  </sheetViews>
  <sheetFormatPr defaultColWidth="8.85546875" defaultRowHeight="15"/>
  <cols>
    <col min="2" max="6" width="9.42578125" bestFit="1" customWidth="1"/>
  </cols>
  <sheetData>
    <row r="1" spans="1:7" ht="34.5" customHeight="1">
      <c r="A1" s="316" t="s">
        <v>632</v>
      </c>
      <c r="B1" s="316"/>
      <c r="C1" s="316"/>
      <c r="D1" s="316"/>
      <c r="E1" s="316"/>
      <c r="F1" s="316"/>
    </row>
    <row r="3" spans="1:7" ht="14.25" customHeight="1">
      <c r="A3" s="364" t="s">
        <v>394</v>
      </c>
      <c r="B3" s="324" t="s">
        <v>286</v>
      </c>
      <c r="C3" s="324"/>
      <c r="D3" s="324"/>
      <c r="E3" s="324"/>
      <c r="F3" s="364" t="s">
        <v>33</v>
      </c>
    </row>
    <row r="4" spans="1:7" ht="51">
      <c r="A4" s="365"/>
      <c r="B4" s="51" t="s">
        <v>552</v>
      </c>
      <c r="C4" s="51" t="s">
        <v>553</v>
      </c>
      <c r="D4" s="51" t="s">
        <v>214</v>
      </c>
      <c r="E4" s="51" t="s">
        <v>554</v>
      </c>
      <c r="F4" s="365"/>
    </row>
    <row r="5" spans="1:7">
      <c r="A5" s="103" t="s">
        <v>395</v>
      </c>
      <c r="B5" s="66">
        <v>97.609080663339228</v>
      </c>
      <c r="C5" s="66">
        <v>98.272791061693738</v>
      </c>
      <c r="D5" s="66">
        <v>97.131536968677835</v>
      </c>
      <c r="E5" s="66">
        <v>95.541013183091465</v>
      </c>
      <c r="F5" s="66">
        <v>96.910965295572709</v>
      </c>
    </row>
    <row r="6" spans="1:7">
      <c r="A6" s="103" t="s">
        <v>396</v>
      </c>
      <c r="B6" s="66">
        <v>2.3909193366607631</v>
      </c>
      <c r="C6" s="66">
        <v>1.7272089383062559</v>
      </c>
      <c r="D6" s="66">
        <v>2.8684630313221651</v>
      </c>
      <c r="E6" s="66">
        <v>4.4589868169085412</v>
      </c>
      <c r="F6" s="66">
        <v>3.0890347044272954</v>
      </c>
    </row>
    <row r="7" spans="1:7">
      <c r="A7" s="162" t="s">
        <v>33</v>
      </c>
      <c r="B7" s="110">
        <v>100</v>
      </c>
      <c r="C7" s="110">
        <v>100</v>
      </c>
      <c r="D7" s="110">
        <v>100</v>
      </c>
      <c r="E7" s="110">
        <v>100</v>
      </c>
      <c r="F7" s="110">
        <v>100</v>
      </c>
    </row>
    <row r="10" spans="1:7" ht="19.5" customHeight="1">
      <c r="A10" s="208"/>
      <c r="B10" s="24"/>
      <c r="C10" s="24"/>
      <c r="D10" s="24"/>
      <c r="E10" s="24"/>
      <c r="F10" s="24"/>
      <c r="G10" s="24"/>
    </row>
    <row r="11" spans="1:7" ht="27" customHeight="1">
      <c r="A11" s="208"/>
      <c r="B11" s="24"/>
      <c r="C11" s="24"/>
      <c r="D11" s="24"/>
      <c r="E11" s="24"/>
      <c r="F11" s="24"/>
      <c r="G11" s="24"/>
    </row>
    <row r="12" spans="1:7">
      <c r="A12" s="208"/>
      <c r="B12" s="24"/>
      <c r="C12" s="24"/>
      <c r="D12" s="24"/>
      <c r="E12" s="24"/>
      <c r="F12" s="24"/>
      <c r="G12" s="24"/>
    </row>
    <row r="13" spans="1:7">
      <c r="C13" s="111"/>
      <c r="D13" s="111"/>
      <c r="E13" s="111"/>
      <c r="F13" s="111"/>
      <c r="G13" s="111"/>
    </row>
    <row r="20" ht="49.5" customHeight="1"/>
    <row r="23" ht="19.5" customHeight="1"/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I30"/>
  <sheetViews>
    <sheetView workbookViewId="0">
      <selection activeCell="A28" sqref="A28"/>
    </sheetView>
  </sheetViews>
  <sheetFormatPr defaultColWidth="8.85546875" defaultRowHeight="15"/>
  <cols>
    <col min="1" max="1" width="24.7109375" customWidth="1"/>
  </cols>
  <sheetData>
    <row r="1" spans="1:9" ht="44.25" customHeight="1">
      <c r="A1" s="316" t="s">
        <v>555</v>
      </c>
      <c r="B1" s="316"/>
      <c r="C1" s="316"/>
      <c r="D1" s="316"/>
      <c r="E1" s="316"/>
      <c r="F1" s="316"/>
      <c r="G1" s="316"/>
    </row>
    <row r="3" spans="1:9">
      <c r="A3" s="364" t="s">
        <v>7</v>
      </c>
      <c r="B3" s="324" t="s">
        <v>556</v>
      </c>
      <c r="C3" s="324"/>
      <c r="D3" s="324"/>
      <c r="E3" s="324"/>
      <c r="F3" s="364" t="s">
        <v>33</v>
      </c>
      <c r="G3" s="318" t="s">
        <v>322</v>
      </c>
    </row>
    <row r="4" spans="1:9" ht="51">
      <c r="A4" s="365"/>
      <c r="B4" s="51" t="s">
        <v>552</v>
      </c>
      <c r="C4" s="51" t="s">
        <v>553</v>
      </c>
      <c r="D4" s="51" t="s">
        <v>214</v>
      </c>
      <c r="E4" s="51" t="s">
        <v>554</v>
      </c>
      <c r="F4" s="365"/>
      <c r="G4" s="319"/>
    </row>
    <row r="5" spans="1:9">
      <c r="A5" s="17" t="s">
        <v>12</v>
      </c>
      <c r="B5" s="66">
        <v>1.3745704467353952</v>
      </c>
      <c r="C5" s="66">
        <v>2.8383921246923705</v>
      </c>
      <c r="D5" s="66">
        <v>4.2088257801207378</v>
      </c>
      <c r="E5" s="66">
        <v>6.1530702307401333</v>
      </c>
      <c r="F5" s="66">
        <v>4.3852579132473624</v>
      </c>
      <c r="G5" s="66">
        <v>2.7568922305764412</v>
      </c>
      <c r="I5" s="44"/>
    </row>
    <row r="6" spans="1:9">
      <c r="A6" s="17" t="s">
        <v>13</v>
      </c>
      <c r="B6" s="66"/>
      <c r="C6" s="66">
        <v>4.7904191616766472</v>
      </c>
      <c r="D6" s="66">
        <v>4.4117647058823533</v>
      </c>
      <c r="E6" s="66">
        <v>5.5555555555555554</v>
      </c>
      <c r="F6" s="66">
        <v>4.8148148148148149</v>
      </c>
      <c r="G6" s="66">
        <v>0</v>
      </c>
      <c r="I6" s="44"/>
    </row>
    <row r="7" spans="1:9">
      <c r="A7" s="17" t="s">
        <v>14</v>
      </c>
      <c r="B7" s="66">
        <v>1.0566037735849056</v>
      </c>
      <c r="C7" s="66">
        <v>2.2695130985251533</v>
      </c>
      <c r="D7" s="66">
        <v>4.0787902904894553</v>
      </c>
      <c r="E7" s="66">
        <v>6.3050409960522318</v>
      </c>
      <c r="F7" s="66">
        <v>4.4592996066132979</v>
      </c>
      <c r="G7" s="66">
        <v>0</v>
      </c>
      <c r="I7" s="44"/>
    </row>
    <row r="8" spans="1:9">
      <c r="A8" s="17" t="s">
        <v>15</v>
      </c>
      <c r="B8" s="66">
        <v>4.3478260869565215</v>
      </c>
      <c r="C8" s="66">
        <v>1.9970414201183433</v>
      </c>
      <c r="D8" s="66">
        <v>2.8943560057887119</v>
      </c>
      <c r="E8" s="66">
        <v>3.1886024423337855</v>
      </c>
      <c r="F8" s="66">
        <v>2.8938290532771176</v>
      </c>
      <c r="G8" s="66">
        <v>8.6092715231788084</v>
      </c>
      <c r="I8" s="44"/>
    </row>
    <row r="9" spans="1:9">
      <c r="A9" s="17" t="s">
        <v>16</v>
      </c>
      <c r="B9" s="66">
        <v>1.3513513513513513</v>
      </c>
      <c r="C9" s="66">
        <v>2.6190476190476191</v>
      </c>
      <c r="D9" s="66">
        <v>3.6303630363036308</v>
      </c>
      <c r="E9" s="66">
        <v>5.0887573964497044</v>
      </c>
      <c r="F9" s="66">
        <v>4.0959040959040962</v>
      </c>
      <c r="G9" s="66">
        <v>0</v>
      </c>
      <c r="I9" s="44"/>
    </row>
    <row r="10" spans="1:9">
      <c r="A10" s="17" t="s">
        <v>17</v>
      </c>
      <c r="B10" s="66">
        <v>0.67796610169491522</v>
      </c>
      <c r="C10" s="66">
        <v>1.977980966598246</v>
      </c>
      <c r="D10" s="66">
        <v>2.6871019108280256</v>
      </c>
      <c r="E10" s="66">
        <v>3.5579703794584172</v>
      </c>
      <c r="F10" s="66">
        <v>2.8162581823717461</v>
      </c>
      <c r="G10" s="66">
        <v>0.21621621621621623</v>
      </c>
      <c r="I10" s="44"/>
    </row>
    <row r="11" spans="1:9">
      <c r="A11" s="17" t="s">
        <v>18</v>
      </c>
      <c r="B11" s="66">
        <v>1.8867924528301887</v>
      </c>
      <c r="C11" s="66">
        <v>2.3569023569023568</v>
      </c>
      <c r="D11" s="66">
        <v>3.3443891652846878</v>
      </c>
      <c r="E11" s="66">
        <v>5.0369375419744795</v>
      </c>
      <c r="F11" s="66">
        <v>3.8139888494678158</v>
      </c>
      <c r="G11" s="66">
        <v>0</v>
      </c>
      <c r="I11" s="44"/>
    </row>
    <row r="12" spans="1:9">
      <c r="A12" s="17" t="s">
        <v>19</v>
      </c>
      <c r="B12" s="66">
        <v>1.6304347826086956</v>
      </c>
      <c r="C12" s="66">
        <v>1.9607843137254901</v>
      </c>
      <c r="D12" s="66">
        <v>3.4107402031930336</v>
      </c>
      <c r="E12" s="66">
        <v>5.6946354883081156</v>
      </c>
      <c r="F12" s="66">
        <v>4.0955223880597016</v>
      </c>
      <c r="G12" s="66">
        <v>1.749271137026239</v>
      </c>
      <c r="I12" s="44"/>
    </row>
    <row r="13" spans="1:9">
      <c r="A13" s="17" t="s">
        <v>20</v>
      </c>
      <c r="B13" s="66">
        <v>2.7131782945736433</v>
      </c>
      <c r="C13" s="66">
        <v>1.7785084441787475</v>
      </c>
      <c r="D13" s="66">
        <v>2.8801659486197546</v>
      </c>
      <c r="E13" s="66">
        <v>3.8376587520706793</v>
      </c>
      <c r="F13" s="66">
        <v>2.9720785271342738</v>
      </c>
      <c r="G13" s="66">
        <v>0</v>
      </c>
      <c r="I13" s="44"/>
    </row>
    <row r="14" spans="1:9">
      <c r="A14" s="17" t="s">
        <v>21</v>
      </c>
      <c r="B14" s="66">
        <v>1.1198208286674132</v>
      </c>
      <c r="C14" s="66">
        <v>2.3255813953488373</v>
      </c>
      <c r="D14" s="66">
        <v>3.6710087199913879</v>
      </c>
      <c r="E14" s="66">
        <v>5.3168864313058268</v>
      </c>
      <c r="F14" s="66">
        <v>3.8220604418860575</v>
      </c>
      <c r="G14" s="66">
        <v>5.8693244739756363</v>
      </c>
      <c r="I14" s="44"/>
    </row>
    <row r="15" spans="1:9">
      <c r="A15" s="17" t="s">
        <v>22</v>
      </c>
      <c r="B15" s="66"/>
      <c r="C15" s="66">
        <v>2.968036529680365</v>
      </c>
      <c r="D15" s="66">
        <v>2.7649769585253456</v>
      </c>
      <c r="E15" s="66">
        <v>5.0590219224283306</v>
      </c>
      <c r="F15" s="66">
        <v>2.6429521276595742</v>
      </c>
      <c r="G15" s="66">
        <v>31.446540880503143</v>
      </c>
      <c r="I15" s="44"/>
    </row>
    <row r="16" spans="1:9">
      <c r="A16" s="17" t="s">
        <v>23</v>
      </c>
      <c r="B16" s="66"/>
      <c r="C16" s="66">
        <v>1.8192844147968468</v>
      </c>
      <c r="D16" s="66">
        <v>2.8144458281444584</v>
      </c>
      <c r="E16" s="66">
        <v>3.165098374679213</v>
      </c>
      <c r="F16" s="66">
        <v>2.7142551827313528</v>
      </c>
      <c r="G16" s="66">
        <v>0</v>
      </c>
      <c r="I16" s="44"/>
    </row>
    <row r="17" spans="1:9">
      <c r="A17" s="17" t="s">
        <v>24</v>
      </c>
      <c r="B17" s="66">
        <v>5.7253136056609844</v>
      </c>
      <c r="C17" s="66">
        <v>1.9601490361250609</v>
      </c>
      <c r="D17" s="66">
        <v>3.6633790188292554</v>
      </c>
      <c r="E17" s="66">
        <v>4.9873479715941551</v>
      </c>
      <c r="F17" s="66">
        <v>3.967385641346254</v>
      </c>
      <c r="G17" s="66">
        <v>2.6920551543007223</v>
      </c>
      <c r="I17" s="44"/>
    </row>
    <row r="18" spans="1:9">
      <c r="A18" s="17" t="s">
        <v>25</v>
      </c>
      <c r="B18" s="66">
        <v>1.2698412698412698</v>
      </c>
      <c r="C18" s="66">
        <v>0.70571630204657732</v>
      </c>
      <c r="D18" s="66">
        <v>1.4339826839826839</v>
      </c>
      <c r="E18" s="66">
        <v>2.6485325697924123</v>
      </c>
      <c r="F18" s="66">
        <v>1.7408123791102514</v>
      </c>
      <c r="G18" s="66">
        <v>2.083333333333333</v>
      </c>
      <c r="I18" s="44"/>
    </row>
    <row r="19" spans="1:9">
      <c r="A19" s="17" t="s">
        <v>26</v>
      </c>
      <c r="B19" s="66"/>
      <c r="C19" s="66">
        <v>1.0204081632653061</v>
      </c>
      <c r="D19" s="66">
        <v>1.5748031496062991</v>
      </c>
      <c r="E19" s="66">
        <v>1.3888888888888888</v>
      </c>
      <c r="F19" s="66">
        <v>1.3755980861244019</v>
      </c>
      <c r="G19" s="66">
        <v>0</v>
      </c>
      <c r="I19" s="44"/>
    </row>
    <row r="20" spans="1:9">
      <c r="A20" s="17" t="s">
        <v>27</v>
      </c>
      <c r="B20" s="54">
        <v>1.7957351290684627</v>
      </c>
      <c r="C20" s="54">
        <v>1.7660728117738187</v>
      </c>
      <c r="D20" s="54">
        <v>2.3422905589883602</v>
      </c>
      <c r="E20" s="54">
        <v>3.6967418546365911</v>
      </c>
      <c r="F20" s="54">
        <v>2.476885956483676</v>
      </c>
      <c r="G20" s="54">
        <v>1.2068965517241379</v>
      </c>
      <c r="I20" s="44"/>
    </row>
    <row r="21" spans="1:9">
      <c r="A21" s="17" t="s">
        <v>28</v>
      </c>
      <c r="B21" s="54">
        <v>1.1286681715575622</v>
      </c>
      <c r="C21" s="54">
        <v>0.69444444444444442</v>
      </c>
      <c r="D21" s="54">
        <v>1.2909136337136671</v>
      </c>
      <c r="E21" s="54">
        <v>2.1195131956789277</v>
      </c>
      <c r="F21" s="54">
        <v>1.3399179345655254</v>
      </c>
      <c r="G21" s="66">
        <v>0</v>
      </c>
      <c r="I21" s="44"/>
    </row>
    <row r="22" spans="1:9">
      <c r="A22" s="17" t="s">
        <v>29</v>
      </c>
      <c r="B22" s="66">
        <v>0.78125</v>
      </c>
      <c r="C22" s="66">
        <v>1.5151515151515151</v>
      </c>
      <c r="D22" s="66">
        <v>1.1524822695035459</v>
      </c>
      <c r="E22" s="66">
        <v>2.4691358024691357</v>
      </c>
      <c r="F22" s="66">
        <v>1.4382845188284519</v>
      </c>
      <c r="G22" s="66">
        <v>1.8181818181818181</v>
      </c>
      <c r="I22" s="44"/>
    </row>
    <row r="23" spans="1:9">
      <c r="A23" s="17" t="s">
        <v>30</v>
      </c>
      <c r="B23" s="66">
        <v>0.69124423963133641</v>
      </c>
      <c r="C23" s="66">
        <v>0.85106382978723405</v>
      </c>
      <c r="D23" s="66">
        <v>0.81926921186301815</v>
      </c>
      <c r="E23" s="66">
        <v>2.140488393126319</v>
      </c>
      <c r="F23" s="66">
        <v>1.1677449897427805</v>
      </c>
      <c r="G23" s="66">
        <v>0</v>
      </c>
      <c r="I23" s="44"/>
    </row>
    <row r="24" spans="1:9">
      <c r="A24" s="17" t="s">
        <v>31</v>
      </c>
      <c r="B24" s="66">
        <v>0.69492703266157052</v>
      </c>
      <c r="C24" s="66">
        <v>0.90666234922690847</v>
      </c>
      <c r="D24" s="66">
        <v>1.6019869605712511</v>
      </c>
      <c r="E24" s="66">
        <v>2.784966112138016</v>
      </c>
      <c r="F24" s="66">
        <v>1.5927668410124318</v>
      </c>
      <c r="G24" s="66">
        <v>0</v>
      </c>
      <c r="I24" s="44"/>
    </row>
    <row r="25" spans="1:9">
      <c r="A25" s="17" t="s">
        <v>32</v>
      </c>
      <c r="B25" s="66">
        <v>0.58139534883720934</v>
      </c>
      <c r="C25" s="66">
        <v>0.74844074844074848</v>
      </c>
      <c r="D25" s="66">
        <v>1.1500547645125958</v>
      </c>
      <c r="E25" s="66">
        <v>1.5900300816501935</v>
      </c>
      <c r="F25" s="66">
        <v>1.1453950444132772</v>
      </c>
      <c r="G25" s="66">
        <v>0</v>
      </c>
      <c r="I25" s="44"/>
    </row>
    <row r="26" spans="1:9">
      <c r="A26" s="21" t="s">
        <v>52</v>
      </c>
      <c r="B26" s="110">
        <v>2.328681198055512</v>
      </c>
      <c r="C26" s="110">
        <v>1.7249372015050077</v>
      </c>
      <c r="D26" s="110">
        <v>2.8515325341485478</v>
      </c>
      <c r="E26" s="110">
        <v>4.4413443046754315</v>
      </c>
      <c r="F26" s="110">
        <v>3.0667116390006504</v>
      </c>
      <c r="G26" s="110">
        <v>1.6969125618666037</v>
      </c>
      <c r="I26" s="44"/>
    </row>
    <row r="29" spans="1:9">
      <c r="A29" s="24"/>
    </row>
    <row r="30" spans="1:9">
      <c r="A30" s="24"/>
    </row>
  </sheetData>
  <mergeCells count="5">
    <mergeCell ref="A1:G1"/>
    <mergeCell ref="B3:E3"/>
    <mergeCell ref="A3:A4"/>
    <mergeCell ref="F3:F4"/>
    <mergeCell ref="G3:G4"/>
  </mergeCells>
  <printOptions gridLines="1"/>
  <pageMargins left="0.7" right="0.7" top="0.75" bottom="0.75" header="0.5" footer="0.5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</sheetPr>
  <dimension ref="A1:H26"/>
  <sheetViews>
    <sheetView workbookViewId="0">
      <selection activeCell="A28" sqref="A28"/>
    </sheetView>
  </sheetViews>
  <sheetFormatPr defaultColWidth="8.85546875" defaultRowHeight="15"/>
  <sheetData>
    <row r="1" spans="1:8" ht="39.75" customHeight="1">
      <c r="A1" s="316" t="s">
        <v>558</v>
      </c>
      <c r="B1" s="316"/>
      <c r="C1" s="316"/>
      <c r="D1" s="316"/>
      <c r="E1" s="316"/>
      <c r="F1" s="316"/>
      <c r="G1" s="316"/>
      <c r="H1" s="316"/>
    </row>
    <row r="3" spans="1:8" ht="25.5" customHeight="1">
      <c r="A3" s="364" t="s">
        <v>7</v>
      </c>
      <c r="B3" s="332" t="s">
        <v>559</v>
      </c>
      <c r="C3" s="332"/>
      <c r="D3" s="332"/>
      <c r="E3" s="332"/>
      <c r="F3" s="332"/>
      <c r="G3" s="332"/>
      <c r="H3" s="364" t="s">
        <v>33</v>
      </c>
    </row>
    <row r="4" spans="1:8">
      <c r="A4" s="365"/>
      <c r="B4" s="52" t="s">
        <v>323</v>
      </c>
      <c r="C4" s="52" t="s">
        <v>324</v>
      </c>
      <c r="D4" s="52" t="s">
        <v>325</v>
      </c>
      <c r="E4" s="52" t="s">
        <v>326</v>
      </c>
      <c r="F4" s="52" t="s">
        <v>327</v>
      </c>
      <c r="G4" s="52" t="s">
        <v>328</v>
      </c>
      <c r="H4" s="365"/>
    </row>
    <row r="5" spans="1:8">
      <c r="A5" s="17" t="s">
        <v>12</v>
      </c>
      <c r="B5" s="66">
        <v>0.27535566773749426</v>
      </c>
      <c r="C5" s="66">
        <v>1.4535901926444834</v>
      </c>
      <c r="D5" s="66">
        <v>2.6892752997083917</v>
      </c>
      <c r="E5" s="66">
        <v>5.0952858575727182</v>
      </c>
      <c r="F5" s="66">
        <v>7.7164366373902133</v>
      </c>
      <c r="G5" s="66">
        <v>18.186423505572442</v>
      </c>
      <c r="H5" s="66">
        <v>4.3852579132473624</v>
      </c>
    </row>
    <row r="6" spans="1:8">
      <c r="A6" s="17" t="s">
        <v>13</v>
      </c>
      <c r="B6" s="66">
        <v>1.7857142857142856</v>
      </c>
      <c r="C6" s="66">
        <v>1.7543859649122806</v>
      </c>
      <c r="D6" s="66">
        <v>3.7313432835820892</v>
      </c>
      <c r="E6" s="66">
        <v>6.7901234567901234</v>
      </c>
      <c r="F6" s="66">
        <v>4.4444444444444446</v>
      </c>
      <c r="G6" s="66">
        <v>15.873015873015872</v>
      </c>
      <c r="H6" s="66">
        <v>4.8148148148148149</v>
      </c>
    </row>
    <row r="7" spans="1:8">
      <c r="A7" s="17" t="s">
        <v>14</v>
      </c>
      <c r="B7" s="66">
        <v>0.2847988608045568</v>
      </c>
      <c r="C7" s="66">
        <v>0.79443194600674916</v>
      </c>
      <c r="D7" s="66">
        <v>2.6913166182665957</v>
      </c>
      <c r="E7" s="66">
        <v>5.4383231836850303</v>
      </c>
      <c r="F7" s="66">
        <v>7.6416778224007134</v>
      </c>
      <c r="G7" s="66">
        <v>18.848758465011286</v>
      </c>
      <c r="H7" s="66">
        <v>4.4592996066132979</v>
      </c>
    </row>
    <row r="8" spans="1:8">
      <c r="A8" s="17" t="s">
        <v>15</v>
      </c>
      <c r="B8" s="66">
        <v>0.21551724137931033</v>
      </c>
      <c r="C8" s="66">
        <v>0.93970242756460465</v>
      </c>
      <c r="D8" s="66">
        <v>1.9640852974186309</v>
      </c>
      <c r="E8" s="66">
        <v>4.4613710554951034</v>
      </c>
      <c r="F8" s="66">
        <v>5.5009823182711202</v>
      </c>
      <c r="G8" s="66">
        <v>12.734082397003746</v>
      </c>
      <c r="H8" s="66">
        <v>2.8938290532771176</v>
      </c>
    </row>
    <row r="9" spans="1:8">
      <c r="A9" s="17" t="s">
        <v>16</v>
      </c>
      <c r="B9" s="66">
        <v>0</v>
      </c>
      <c r="C9" s="66">
        <v>1.0309278350515463</v>
      </c>
      <c r="D9" s="66">
        <v>2.6748971193415638</v>
      </c>
      <c r="E9" s="66">
        <v>6.8627450980392162</v>
      </c>
      <c r="F9" s="66">
        <v>6.3781321184510258</v>
      </c>
      <c r="G9" s="66">
        <v>15.11627906976744</v>
      </c>
      <c r="H9" s="66">
        <v>4.0959040959040962</v>
      </c>
    </row>
    <row r="10" spans="1:8">
      <c r="A10" s="17" t="s">
        <v>17</v>
      </c>
      <c r="B10" s="66">
        <v>0</v>
      </c>
      <c r="C10" s="66">
        <v>0.66056147725566727</v>
      </c>
      <c r="D10" s="66">
        <v>1.5016588091496421</v>
      </c>
      <c r="E10" s="66">
        <v>3.4353630739172907</v>
      </c>
      <c r="F10" s="66">
        <v>4.5134359509522568</v>
      </c>
      <c r="G10" s="66">
        <v>13.689974726200504</v>
      </c>
      <c r="H10" s="66">
        <v>2.8162581823717461</v>
      </c>
    </row>
    <row r="11" spans="1:8">
      <c r="A11" s="17" t="s">
        <v>18</v>
      </c>
      <c r="B11" s="66">
        <v>0.66006600660066006</v>
      </c>
      <c r="C11" s="66">
        <v>0.84694494857834246</v>
      </c>
      <c r="D11" s="66">
        <v>2.5037936267071319</v>
      </c>
      <c r="E11" s="66">
        <v>4.536082474226804</v>
      </c>
      <c r="F11" s="66">
        <v>5.8823529411764701</v>
      </c>
      <c r="G11" s="66">
        <v>15.867768595041323</v>
      </c>
      <c r="H11" s="66">
        <v>3.8139888494678158</v>
      </c>
    </row>
    <row r="12" spans="1:8">
      <c r="A12" s="17" t="s">
        <v>19</v>
      </c>
      <c r="B12" s="66">
        <v>0.13531799729364005</v>
      </c>
      <c r="C12" s="66">
        <v>0.90634441087613304</v>
      </c>
      <c r="D12" s="66">
        <v>2.3470839260312943</v>
      </c>
      <c r="E12" s="66">
        <v>4.5576407506702417</v>
      </c>
      <c r="F12" s="66">
        <v>7.5815738963531665</v>
      </c>
      <c r="G12" s="66">
        <v>17.981072555205046</v>
      </c>
      <c r="H12" s="66">
        <v>4.0955223880597016</v>
      </c>
    </row>
    <row r="13" spans="1:8">
      <c r="A13" s="17" t="s">
        <v>20</v>
      </c>
      <c r="B13" s="66">
        <v>0.33514872224549641</v>
      </c>
      <c r="C13" s="66">
        <v>0.84615384615384615</v>
      </c>
      <c r="D13" s="66">
        <v>1.8662072925638817</v>
      </c>
      <c r="E13" s="66">
        <v>3.2510431154381085</v>
      </c>
      <c r="F13" s="66">
        <v>4.8460508701472556</v>
      </c>
      <c r="G13" s="66">
        <v>13.141592920353981</v>
      </c>
      <c r="H13" s="66">
        <v>2.9720785271342738</v>
      </c>
    </row>
    <row r="14" spans="1:8">
      <c r="A14" s="17" t="s">
        <v>21</v>
      </c>
      <c r="B14" s="66">
        <v>0.2852253280091272</v>
      </c>
      <c r="C14" s="66">
        <v>0.84897229669347629</v>
      </c>
      <c r="D14" s="66">
        <v>2.2062596203181117</v>
      </c>
      <c r="E14" s="66">
        <v>3.9870689655172415</v>
      </c>
      <c r="F14" s="66">
        <v>5.535178392797599</v>
      </c>
      <c r="G14" s="66">
        <v>17.282051282051285</v>
      </c>
      <c r="H14" s="66">
        <v>3.8220604418860575</v>
      </c>
    </row>
    <row r="15" spans="1:8">
      <c r="A15" s="17" t="s">
        <v>22</v>
      </c>
      <c r="B15" s="66">
        <v>0.45558086560364464</v>
      </c>
      <c r="C15" s="66">
        <v>0.50293378038558256</v>
      </c>
      <c r="D15" s="66">
        <v>1.7716535433070866</v>
      </c>
      <c r="E15" s="66">
        <v>3.1841652323580036</v>
      </c>
      <c r="F15" s="66">
        <v>3.9473684210526314</v>
      </c>
      <c r="G15" s="66">
        <v>11.401425178147269</v>
      </c>
      <c r="H15" s="66">
        <v>2.6429521276595742</v>
      </c>
    </row>
    <row r="16" spans="1:8">
      <c r="A16" s="17" t="s">
        <v>23</v>
      </c>
      <c r="B16" s="66">
        <v>0</v>
      </c>
      <c r="C16" s="66">
        <v>0.46056419113413938</v>
      </c>
      <c r="D16" s="66">
        <v>1.273074474856779</v>
      </c>
      <c r="E16" s="66">
        <v>3.2637774210807922</v>
      </c>
      <c r="F16" s="66">
        <v>3.7375415282392028</v>
      </c>
      <c r="G16" s="66">
        <v>14.04494382022472</v>
      </c>
      <c r="H16" s="66">
        <v>2.7142551827313528</v>
      </c>
    </row>
    <row r="17" spans="1:8">
      <c r="A17" s="17" t="s">
        <v>24</v>
      </c>
      <c r="B17" s="209">
        <v>2.0490303695572631</v>
      </c>
      <c r="C17" s="209">
        <v>2.7181688125894135</v>
      </c>
      <c r="D17" s="209">
        <v>3.1980715146645236</v>
      </c>
      <c r="E17" s="209">
        <v>3.8312123241795044</v>
      </c>
      <c r="F17" s="209">
        <v>4.6021840873634945</v>
      </c>
      <c r="G17" s="209">
        <v>9.9162011173184368</v>
      </c>
      <c r="H17" s="209">
        <v>3.967385641346254</v>
      </c>
    </row>
    <row r="18" spans="1:8">
      <c r="A18" s="17" t="s">
        <v>25</v>
      </c>
      <c r="B18" s="66">
        <v>0</v>
      </c>
      <c r="C18" s="66">
        <v>0.25773195876288657</v>
      </c>
      <c r="D18" s="66">
        <v>0.83062477428674608</v>
      </c>
      <c r="E18" s="66">
        <v>2.3153942428035044</v>
      </c>
      <c r="F18" s="66">
        <v>2.9891304347826089</v>
      </c>
      <c r="G18" s="66">
        <v>7.448494453248812</v>
      </c>
      <c r="H18" s="66">
        <v>1.7408123791102514</v>
      </c>
    </row>
    <row r="19" spans="1:8">
      <c r="A19" s="17" t="s">
        <v>26</v>
      </c>
      <c r="B19" s="209">
        <v>0</v>
      </c>
      <c r="C19" s="209">
        <v>1.2345679012345678</v>
      </c>
      <c r="D19" s="209">
        <v>0.52264808362369342</v>
      </c>
      <c r="E19" s="209">
        <v>0.65146579804560267</v>
      </c>
      <c r="F19" s="209">
        <v>2</v>
      </c>
      <c r="G19" s="209">
        <v>8.1967213114754092</v>
      </c>
      <c r="H19" s="209">
        <v>0</v>
      </c>
    </row>
    <row r="20" spans="1:8">
      <c r="A20" s="17" t="s">
        <v>27</v>
      </c>
      <c r="B20" s="66">
        <v>0.4570953667151465</v>
      </c>
      <c r="C20" s="66">
        <v>1.1479234717685487</v>
      </c>
      <c r="D20" s="66">
        <v>2.0986813594997833</v>
      </c>
      <c r="E20" s="66">
        <v>2.7345709984947315</v>
      </c>
      <c r="F20" s="66">
        <v>3.3268101761252442</v>
      </c>
      <c r="G20" s="66">
        <v>11.856474258970358</v>
      </c>
      <c r="H20" s="66">
        <v>2.476885956483676</v>
      </c>
    </row>
    <row r="21" spans="1:8">
      <c r="A21" s="17" t="s">
        <v>28</v>
      </c>
      <c r="B21" s="66">
        <v>0.15203344735841884</v>
      </c>
      <c r="C21" s="66">
        <v>0.22648083623693382</v>
      </c>
      <c r="D21" s="66">
        <v>0.88302627275700429</v>
      </c>
      <c r="E21" s="66">
        <v>1.5442486636309642</v>
      </c>
      <c r="F21" s="66">
        <v>2.204724409448819</v>
      </c>
      <c r="G21" s="66">
        <v>6.953080836630865</v>
      </c>
      <c r="H21" s="66">
        <v>1.3399179345655254</v>
      </c>
    </row>
    <row r="22" spans="1:8">
      <c r="A22" s="17" t="s">
        <v>29</v>
      </c>
      <c r="B22" s="66">
        <v>0.37593984962406013</v>
      </c>
      <c r="C22" s="66">
        <v>0</v>
      </c>
      <c r="D22" s="66">
        <v>0.864100549882168</v>
      </c>
      <c r="E22" s="66">
        <v>0.66934404283801874</v>
      </c>
      <c r="F22" s="66">
        <v>2.795698924731183</v>
      </c>
      <c r="G22" s="66">
        <v>8.2508250825082499</v>
      </c>
      <c r="H22" s="66">
        <v>1.4382845188284519</v>
      </c>
    </row>
    <row r="23" spans="1:8">
      <c r="A23" s="17" t="s">
        <v>30</v>
      </c>
      <c r="B23" s="66">
        <v>8.8888888888888892E-2</v>
      </c>
      <c r="C23" s="66">
        <v>0.17337031900138697</v>
      </c>
      <c r="D23" s="66">
        <v>0.74762120525600362</v>
      </c>
      <c r="E23" s="66">
        <v>1.4181152790484903</v>
      </c>
      <c r="F23" s="66">
        <v>2.0485584218512898</v>
      </c>
      <c r="G23" s="66">
        <v>6.8364611260053625</v>
      </c>
      <c r="H23" s="66">
        <v>1.1677449897427805</v>
      </c>
    </row>
    <row r="24" spans="1:8">
      <c r="A24" s="17" t="s">
        <v>31</v>
      </c>
      <c r="B24" s="66">
        <v>8.5506626763574178E-2</v>
      </c>
      <c r="C24" s="66">
        <v>0.50136736554238837</v>
      </c>
      <c r="D24" s="66">
        <v>1.1754287094436842</v>
      </c>
      <c r="E24" s="66">
        <v>1.9150305761184423</v>
      </c>
      <c r="F24" s="66">
        <v>2.551418901327779</v>
      </c>
      <c r="G24" s="66">
        <v>9.24170616113744</v>
      </c>
      <c r="H24" s="66">
        <v>1.5927668410124318</v>
      </c>
    </row>
    <row r="25" spans="1:8">
      <c r="A25" s="17" t="s">
        <v>32</v>
      </c>
      <c r="B25" s="66">
        <v>0</v>
      </c>
      <c r="C25" s="66">
        <v>0.2099370188943317</v>
      </c>
      <c r="D25" s="66">
        <v>0.65409772989611392</v>
      </c>
      <c r="E25" s="66">
        <v>1.1743981209630063</v>
      </c>
      <c r="F25" s="66">
        <v>1.0046367851622875</v>
      </c>
      <c r="G25" s="66">
        <v>4.9889135254988917</v>
      </c>
      <c r="H25" s="66">
        <v>1.1453950444132772</v>
      </c>
    </row>
    <row r="26" spans="1:8">
      <c r="A26" s="21" t="s">
        <v>52</v>
      </c>
      <c r="B26" s="110">
        <v>0.37521318931210917</v>
      </c>
      <c r="C26" s="110">
        <v>0.9213564805589094</v>
      </c>
      <c r="D26" s="110">
        <v>2.0013203404182036</v>
      </c>
      <c r="E26" s="110">
        <v>3.5665366502732958</v>
      </c>
      <c r="F26" s="110">
        <v>4.848224161238786</v>
      </c>
      <c r="G26" s="110">
        <v>13.247183789452318</v>
      </c>
      <c r="H26" s="110">
        <v>3.0667116390006504</v>
      </c>
    </row>
  </sheetData>
  <mergeCells count="4">
    <mergeCell ref="A1:H1"/>
    <mergeCell ref="A3:A4"/>
    <mergeCell ref="H3:H4"/>
    <mergeCell ref="B3:G3"/>
  </mergeCells>
  <printOptions gridLines="1"/>
  <pageMargins left="0.7" right="0.7" top="0.75" bottom="0.75" header="0.5" footer="0.5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</sheetPr>
  <dimension ref="A1:AD38"/>
  <sheetViews>
    <sheetView zoomScale="80" workbookViewId="0">
      <selection activeCell="A19" sqref="A19"/>
    </sheetView>
  </sheetViews>
  <sheetFormatPr defaultColWidth="8.85546875" defaultRowHeight="15"/>
  <cols>
    <col min="1" max="1" width="8.28515625" customWidth="1"/>
    <col min="2" max="2" width="4.42578125" bestFit="1" customWidth="1"/>
    <col min="3" max="3" width="7" customWidth="1"/>
    <col min="4" max="4" width="3.7109375" customWidth="1"/>
    <col min="5" max="5" width="4.42578125" customWidth="1"/>
    <col min="6" max="6" width="4.85546875" customWidth="1"/>
    <col min="7" max="7" width="4.42578125" customWidth="1"/>
    <col min="8" max="8" width="5.7109375" customWidth="1"/>
    <col min="9" max="10" width="3.7109375" customWidth="1"/>
    <col min="11" max="11" width="10.28515625" customWidth="1"/>
    <col min="12" max="17" width="3.7109375" customWidth="1"/>
    <col min="18" max="18" width="5.7109375" customWidth="1"/>
    <col min="19" max="20" width="5.42578125" customWidth="1"/>
    <col min="21" max="21" width="10.42578125" customWidth="1"/>
    <col min="22" max="22" width="8.42578125" customWidth="1"/>
  </cols>
  <sheetData>
    <row r="1" spans="1:30" ht="43.5" customHeight="1">
      <c r="A1" s="316" t="s">
        <v>560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30">
      <c r="B2" s="210"/>
      <c r="C2" s="211"/>
    </row>
    <row r="3" spans="1:30" s="212" customFormat="1" ht="52.5" customHeight="1">
      <c r="A3" s="412" t="s">
        <v>561</v>
      </c>
      <c r="B3" s="414" t="s">
        <v>562</v>
      </c>
      <c r="C3" s="416"/>
      <c r="D3" s="414" t="s">
        <v>563</v>
      </c>
      <c r="E3" s="416"/>
      <c r="F3" s="414" t="s">
        <v>564</v>
      </c>
      <c r="G3" s="415"/>
      <c r="H3" s="416"/>
      <c r="I3" s="414" t="s">
        <v>565</v>
      </c>
      <c r="J3" s="415"/>
      <c r="K3" s="415"/>
      <c r="L3" s="416"/>
      <c r="M3" s="414" t="s">
        <v>566</v>
      </c>
      <c r="N3" s="415"/>
      <c r="O3" s="415"/>
      <c r="P3" s="415"/>
      <c r="Q3" s="415"/>
      <c r="R3" s="416"/>
      <c r="S3" s="414" t="s">
        <v>567</v>
      </c>
      <c r="T3" s="416"/>
      <c r="U3" s="408" t="s">
        <v>568</v>
      </c>
      <c r="V3" s="409"/>
    </row>
    <row r="4" spans="1:30" s="212" customFormat="1" ht="87.75" customHeight="1">
      <c r="A4" s="413"/>
      <c r="B4" s="213">
        <v>0</v>
      </c>
      <c r="C4" s="213" t="s">
        <v>569</v>
      </c>
      <c r="D4" s="214" t="s">
        <v>570</v>
      </c>
      <c r="E4" s="214" t="s">
        <v>571</v>
      </c>
      <c r="F4" s="214" t="s">
        <v>572</v>
      </c>
      <c r="G4" s="214" t="s">
        <v>573</v>
      </c>
      <c r="H4" s="214" t="s">
        <v>62</v>
      </c>
      <c r="I4" s="417" t="s">
        <v>574</v>
      </c>
      <c r="J4" s="417"/>
      <c r="K4" s="417" t="s">
        <v>575</v>
      </c>
      <c r="L4" s="417"/>
      <c r="M4" s="418" t="s">
        <v>576</v>
      </c>
      <c r="N4" s="418"/>
      <c r="O4" s="417" t="s">
        <v>387</v>
      </c>
      <c r="P4" s="417"/>
      <c r="Q4" s="417" t="s">
        <v>577</v>
      </c>
      <c r="R4" s="417"/>
      <c r="S4" s="214" t="s">
        <v>578</v>
      </c>
      <c r="T4" s="215" t="s">
        <v>579</v>
      </c>
      <c r="U4" s="410"/>
      <c r="V4" s="411"/>
    </row>
    <row r="5" spans="1:30" s="216" customFormat="1" ht="19.5" customHeight="1">
      <c r="A5" s="217">
        <v>1</v>
      </c>
      <c r="B5" s="218" t="s">
        <v>580</v>
      </c>
      <c r="C5" s="219"/>
      <c r="D5" s="218" t="s">
        <v>581</v>
      </c>
      <c r="E5" s="219"/>
      <c r="F5" s="218" t="s">
        <v>581</v>
      </c>
      <c r="G5" s="220"/>
      <c r="H5" s="221"/>
      <c r="I5" s="399" t="s">
        <v>581</v>
      </c>
      <c r="J5" s="400"/>
      <c r="K5" s="397"/>
      <c r="L5" s="398"/>
      <c r="M5" s="399" t="s">
        <v>581</v>
      </c>
      <c r="N5" s="400"/>
      <c r="O5" s="397"/>
      <c r="P5" s="397"/>
      <c r="Q5" s="396"/>
      <c r="R5" s="398"/>
      <c r="S5" s="218"/>
      <c r="T5" s="220"/>
      <c r="U5" s="312">
        <v>97734</v>
      </c>
      <c r="V5" s="310">
        <f t="shared" ref="V5:V17" si="0">U5/U$17</f>
        <v>0.26358884735504962</v>
      </c>
      <c r="W5" s="224"/>
      <c r="X5" s="224"/>
    </row>
    <row r="6" spans="1:30" s="216" customFormat="1" ht="19.5" customHeight="1">
      <c r="A6" s="225" t="s">
        <v>582</v>
      </c>
      <c r="B6" s="226" t="s">
        <v>580</v>
      </c>
      <c r="C6" s="227"/>
      <c r="D6" s="226" t="s">
        <v>581</v>
      </c>
      <c r="E6" s="227"/>
      <c r="F6" s="226" t="s">
        <v>581</v>
      </c>
      <c r="G6" s="228"/>
      <c r="H6" s="229"/>
      <c r="I6" s="401" t="s">
        <v>581</v>
      </c>
      <c r="J6" s="393"/>
      <c r="K6" s="392"/>
      <c r="L6" s="395"/>
      <c r="M6" s="391"/>
      <c r="N6" s="392"/>
      <c r="O6" s="393" t="s">
        <v>581</v>
      </c>
      <c r="P6" s="393"/>
      <c r="Q6" s="391"/>
      <c r="R6" s="395"/>
      <c r="S6" s="226"/>
      <c r="T6" s="228"/>
      <c r="U6" s="313">
        <v>50135</v>
      </c>
      <c r="V6" s="310">
        <f t="shared" si="0"/>
        <v>0.13521422291265486</v>
      </c>
      <c r="W6" s="224"/>
      <c r="X6" s="224"/>
      <c r="Y6" s="111"/>
      <c r="Z6" s="111"/>
      <c r="AA6" s="111"/>
      <c r="AB6" s="111"/>
      <c r="AD6" s="224"/>
    </row>
    <row r="7" spans="1:30" s="216" customFormat="1" ht="19.5" customHeight="1">
      <c r="A7" s="232" t="s">
        <v>583</v>
      </c>
      <c r="B7" s="218" t="s">
        <v>580</v>
      </c>
      <c r="C7" s="219"/>
      <c r="D7" s="218" t="s">
        <v>581</v>
      </c>
      <c r="E7" s="219"/>
      <c r="F7" s="218" t="s">
        <v>581</v>
      </c>
      <c r="G7" s="220"/>
      <c r="H7" s="221"/>
      <c r="I7" s="402" t="s">
        <v>581</v>
      </c>
      <c r="J7" s="403"/>
      <c r="K7" s="404"/>
      <c r="L7" s="405"/>
      <c r="M7" s="406"/>
      <c r="N7" s="404"/>
      <c r="O7" s="404"/>
      <c r="P7" s="404"/>
      <c r="Q7" s="402" t="s">
        <v>581</v>
      </c>
      <c r="R7" s="407"/>
      <c r="S7" s="218"/>
      <c r="T7" s="220"/>
      <c r="U7" s="313">
        <v>14336</v>
      </c>
      <c r="V7" s="310">
        <f t="shared" si="0"/>
        <v>3.8664228576360232E-2</v>
      </c>
      <c r="W7" s="224"/>
      <c r="X7" s="224"/>
      <c r="Y7" s="111"/>
      <c r="Z7" s="111"/>
      <c r="AA7" s="111"/>
      <c r="AB7" s="111"/>
      <c r="AD7" s="224"/>
    </row>
    <row r="8" spans="1:30" s="216" customFormat="1" ht="19.5" customHeight="1">
      <c r="A8" s="225">
        <v>3</v>
      </c>
      <c r="B8" s="231"/>
      <c r="C8" s="233" t="s">
        <v>581</v>
      </c>
      <c r="D8" s="226" t="s">
        <v>581</v>
      </c>
      <c r="E8" s="227"/>
      <c r="F8" s="226" t="s">
        <v>581</v>
      </c>
      <c r="G8" s="228"/>
      <c r="H8" s="229"/>
      <c r="I8" s="401" t="s">
        <v>581</v>
      </c>
      <c r="J8" s="393"/>
      <c r="K8" s="392"/>
      <c r="L8" s="395"/>
      <c r="M8" s="401" t="s">
        <v>581</v>
      </c>
      <c r="N8" s="393"/>
      <c r="O8" s="392"/>
      <c r="P8" s="392"/>
      <c r="Q8" s="391"/>
      <c r="R8" s="395"/>
      <c r="S8" s="226"/>
      <c r="T8" s="230" t="s">
        <v>581</v>
      </c>
      <c r="U8" s="313">
        <v>91143</v>
      </c>
      <c r="V8" s="310">
        <f t="shared" si="0"/>
        <v>0.24581290353900676</v>
      </c>
      <c r="W8" s="224"/>
      <c r="X8" s="224"/>
      <c r="Y8" s="111"/>
      <c r="Z8" s="111"/>
      <c r="AA8" s="111"/>
      <c r="AB8" s="111"/>
      <c r="AD8" s="224"/>
    </row>
    <row r="9" spans="1:30" s="216" customFormat="1" ht="19.5" customHeight="1">
      <c r="A9" s="232" t="s">
        <v>584</v>
      </c>
      <c r="B9" s="223"/>
      <c r="C9" s="234" t="s">
        <v>581</v>
      </c>
      <c r="D9" s="218" t="s">
        <v>581</v>
      </c>
      <c r="E9" s="219"/>
      <c r="F9" s="218" t="s">
        <v>581</v>
      </c>
      <c r="G9" s="220"/>
      <c r="H9" s="221"/>
      <c r="I9" s="399" t="s">
        <v>581</v>
      </c>
      <c r="J9" s="400"/>
      <c r="K9" s="397"/>
      <c r="L9" s="398"/>
      <c r="M9" s="396"/>
      <c r="N9" s="397"/>
      <c r="O9" s="400" t="s">
        <v>581</v>
      </c>
      <c r="P9" s="400"/>
      <c r="Q9" s="396"/>
      <c r="R9" s="398"/>
      <c r="S9" s="218"/>
      <c r="T9" s="222" t="s">
        <v>581</v>
      </c>
      <c r="U9" s="313">
        <v>25540</v>
      </c>
      <c r="V9" s="310">
        <f t="shared" si="0"/>
        <v>6.8881445161847119E-2</v>
      </c>
      <c r="W9" s="224"/>
      <c r="X9" s="224"/>
      <c r="Y9" s="111"/>
      <c r="Z9" s="111"/>
      <c r="AA9" s="111"/>
      <c r="AB9" s="111"/>
      <c r="AD9" s="224"/>
    </row>
    <row r="10" spans="1:30" s="216" customFormat="1" ht="19.5" customHeight="1">
      <c r="A10" s="225" t="s">
        <v>585</v>
      </c>
      <c r="B10" s="231"/>
      <c r="C10" s="233" t="s">
        <v>581</v>
      </c>
      <c r="D10" s="226" t="s">
        <v>581</v>
      </c>
      <c r="E10" s="227"/>
      <c r="F10" s="226" t="s">
        <v>581</v>
      </c>
      <c r="G10" s="228"/>
      <c r="H10" s="229"/>
      <c r="I10" s="401" t="s">
        <v>581</v>
      </c>
      <c r="J10" s="393"/>
      <c r="K10" s="392"/>
      <c r="L10" s="395"/>
      <c r="M10" s="391"/>
      <c r="N10" s="392"/>
      <c r="O10" s="392"/>
      <c r="P10" s="392"/>
      <c r="Q10" s="401" t="s">
        <v>581</v>
      </c>
      <c r="R10" s="394"/>
      <c r="S10" s="226"/>
      <c r="T10" s="230" t="s">
        <v>581</v>
      </c>
      <c r="U10" s="313">
        <v>4365</v>
      </c>
      <c r="V10" s="310">
        <f t="shared" si="0"/>
        <v>1.1772416136705665E-2</v>
      </c>
      <c r="W10" s="224"/>
      <c r="X10" s="224"/>
      <c r="Y10" s="111"/>
      <c r="Z10" s="111"/>
      <c r="AA10" s="111"/>
      <c r="AB10" s="111"/>
      <c r="AD10" s="224"/>
    </row>
    <row r="11" spans="1:30" s="216" customFormat="1" ht="19.5" customHeight="1">
      <c r="A11" s="232">
        <v>5</v>
      </c>
      <c r="B11" s="223"/>
      <c r="C11" s="234" t="s">
        <v>581</v>
      </c>
      <c r="D11" s="218" t="s">
        <v>581</v>
      </c>
      <c r="E11" s="219"/>
      <c r="F11" s="218" t="s">
        <v>581</v>
      </c>
      <c r="G11" s="220"/>
      <c r="H11" s="221"/>
      <c r="I11" s="399" t="s">
        <v>581</v>
      </c>
      <c r="J11" s="400"/>
      <c r="K11" s="397"/>
      <c r="L11" s="398"/>
      <c r="M11" s="396"/>
      <c r="N11" s="397"/>
      <c r="O11" s="397"/>
      <c r="P11" s="397"/>
      <c r="Q11" s="396"/>
      <c r="R11" s="398"/>
      <c r="S11" s="218" t="s">
        <v>581</v>
      </c>
      <c r="T11" s="220"/>
      <c r="U11" s="313">
        <v>47407</v>
      </c>
      <c r="V11" s="310">
        <f t="shared" si="0"/>
        <v>0.12785679995253277</v>
      </c>
      <c r="W11" s="224"/>
      <c r="X11" s="224"/>
      <c r="Y11" s="111"/>
      <c r="Z11" s="111"/>
      <c r="AA11" s="111"/>
      <c r="AB11" s="111"/>
      <c r="AD11" s="224"/>
    </row>
    <row r="12" spans="1:30" s="216" customFormat="1" ht="18" customHeight="1">
      <c r="A12" s="225">
        <v>6</v>
      </c>
      <c r="B12" s="226" t="s">
        <v>580</v>
      </c>
      <c r="C12" s="227"/>
      <c r="D12" s="226" t="s">
        <v>581</v>
      </c>
      <c r="E12" s="227"/>
      <c r="F12" s="231"/>
      <c r="G12" s="230" t="s">
        <v>581</v>
      </c>
      <c r="H12" s="229"/>
      <c r="I12" s="391"/>
      <c r="J12" s="392"/>
      <c r="K12" s="392"/>
      <c r="L12" s="395"/>
      <c r="M12" s="391"/>
      <c r="N12" s="392"/>
      <c r="O12" s="392"/>
      <c r="P12" s="392"/>
      <c r="Q12" s="391"/>
      <c r="R12" s="395"/>
      <c r="S12" s="226"/>
      <c r="T12" s="228"/>
      <c r="U12" s="313">
        <v>8570</v>
      </c>
      <c r="V12" s="310">
        <f t="shared" si="0"/>
        <v>2.3113311865193026E-2</v>
      </c>
      <c r="W12" s="224"/>
      <c r="X12" s="224"/>
      <c r="Y12" s="111"/>
      <c r="Z12" s="111"/>
      <c r="AA12" s="111"/>
      <c r="AB12" s="111"/>
      <c r="AD12" s="224"/>
    </row>
    <row r="13" spans="1:30" s="216" customFormat="1" ht="18" customHeight="1">
      <c r="A13" s="232">
        <v>7</v>
      </c>
      <c r="B13" s="223"/>
      <c r="C13" s="234" t="s">
        <v>581</v>
      </c>
      <c r="D13" s="218" t="s">
        <v>581</v>
      </c>
      <c r="E13" s="219"/>
      <c r="F13" s="223"/>
      <c r="G13" s="222" t="s">
        <v>581</v>
      </c>
      <c r="H13" s="221"/>
      <c r="I13" s="396"/>
      <c r="J13" s="397"/>
      <c r="K13" s="397"/>
      <c r="L13" s="398"/>
      <c r="M13" s="396"/>
      <c r="N13" s="397"/>
      <c r="O13" s="397"/>
      <c r="P13" s="397"/>
      <c r="Q13" s="396"/>
      <c r="R13" s="398"/>
      <c r="S13" s="218"/>
      <c r="T13" s="220"/>
      <c r="U13" s="313">
        <v>4866</v>
      </c>
      <c r="V13" s="310">
        <f t="shared" si="0"/>
        <v>1.3123614414939236E-2</v>
      </c>
      <c r="W13" s="224"/>
      <c r="X13" s="224"/>
      <c r="Y13" s="111"/>
      <c r="Z13" s="111"/>
      <c r="AA13" s="111"/>
      <c r="AB13" s="111"/>
      <c r="AD13" s="224"/>
    </row>
    <row r="14" spans="1:30" s="216" customFormat="1" ht="18" customHeight="1">
      <c r="A14" s="225">
        <v>8</v>
      </c>
      <c r="B14" s="231"/>
      <c r="C14" s="227"/>
      <c r="D14" s="231"/>
      <c r="E14" s="233" t="s">
        <v>581</v>
      </c>
      <c r="F14" s="231"/>
      <c r="G14" s="228"/>
      <c r="H14" s="229"/>
      <c r="I14" s="391"/>
      <c r="J14" s="392"/>
      <c r="K14" s="392"/>
      <c r="L14" s="395"/>
      <c r="M14" s="391"/>
      <c r="N14" s="392"/>
      <c r="O14" s="392"/>
      <c r="P14" s="392"/>
      <c r="Q14" s="391"/>
      <c r="R14" s="395"/>
      <c r="S14" s="231"/>
      <c r="T14" s="230"/>
      <c r="U14" s="313">
        <v>6094</v>
      </c>
      <c r="V14" s="310">
        <f t="shared" si="0"/>
        <v>1.6435533548014736E-2</v>
      </c>
      <c r="W14" s="224"/>
      <c r="X14" s="224"/>
      <c r="Y14" s="111"/>
      <c r="Z14" s="111"/>
      <c r="AA14" s="111"/>
      <c r="AB14" s="111"/>
      <c r="AD14" s="224"/>
    </row>
    <row r="15" spans="1:30" s="216" customFormat="1" ht="19.5" customHeight="1">
      <c r="A15" s="232">
        <v>9</v>
      </c>
      <c r="B15" s="223"/>
      <c r="C15" s="219"/>
      <c r="D15" s="218" t="s">
        <v>581</v>
      </c>
      <c r="E15" s="219"/>
      <c r="F15" s="223"/>
      <c r="G15" s="220"/>
      <c r="H15" s="235" t="s">
        <v>581</v>
      </c>
      <c r="I15" s="396"/>
      <c r="J15" s="397"/>
      <c r="K15" s="397"/>
      <c r="L15" s="398"/>
      <c r="M15" s="396"/>
      <c r="N15" s="397"/>
      <c r="O15" s="397"/>
      <c r="P15" s="397"/>
      <c r="Q15" s="396"/>
      <c r="R15" s="398"/>
      <c r="S15" s="218"/>
      <c r="T15" s="220"/>
      <c r="U15" s="313">
        <v>1887</v>
      </c>
      <c r="V15" s="310">
        <f t="shared" si="0"/>
        <v>5.0892438144246486E-3</v>
      </c>
      <c r="W15" s="224"/>
      <c r="X15" s="224"/>
      <c r="Y15" s="111"/>
      <c r="Z15" s="111"/>
      <c r="AA15" s="111"/>
      <c r="AB15" s="111"/>
      <c r="AD15" s="224"/>
    </row>
    <row r="16" spans="1:30" s="216" customFormat="1" ht="19.5" customHeight="1">
      <c r="A16" s="225">
        <v>10</v>
      </c>
      <c r="B16" s="231"/>
      <c r="C16" s="227"/>
      <c r="D16" s="226" t="s">
        <v>581</v>
      </c>
      <c r="E16" s="227"/>
      <c r="F16" s="226" t="s">
        <v>581</v>
      </c>
      <c r="G16" s="228"/>
      <c r="H16" s="229"/>
      <c r="I16" s="391"/>
      <c r="J16" s="392"/>
      <c r="K16" s="393" t="s">
        <v>581</v>
      </c>
      <c r="L16" s="394"/>
      <c r="M16" s="391"/>
      <c r="N16" s="392"/>
      <c r="O16" s="392"/>
      <c r="P16" s="392"/>
      <c r="Q16" s="391"/>
      <c r="R16" s="395"/>
      <c r="S16" s="226"/>
      <c r="T16" s="228"/>
      <c r="U16" s="313">
        <v>18705</v>
      </c>
      <c r="V16" s="310">
        <f t="shared" si="0"/>
        <v>5.0447432723271353E-2</v>
      </c>
      <c r="W16" s="224"/>
      <c r="X16" s="224"/>
      <c r="Y16" s="111"/>
      <c r="Z16" s="111"/>
      <c r="AA16" s="111"/>
      <c r="AB16" s="111"/>
      <c r="AD16" s="224"/>
    </row>
    <row r="17" spans="1:30" ht="18" customHeight="1">
      <c r="A17" s="236" t="s">
        <v>33</v>
      </c>
      <c r="B17" s="237"/>
      <c r="C17" s="238"/>
      <c r="D17" s="237"/>
      <c r="E17" s="238"/>
      <c r="F17" s="237"/>
      <c r="G17" s="239"/>
      <c r="H17" s="239"/>
      <c r="I17" s="388"/>
      <c r="J17" s="389"/>
      <c r="K17" s="389"/>
      <c r="L17" s="390"/>
      <c r="M17" s="388"/>
      <c r="N17" s="389"/>
      <c r="O17" s="389"/>
      <c r="P17" s="389"/>
      <c r="Q17" s="388"/>
      <c r="R17" s="390"/>
      <c r="S17" s="237"/>
      <c r="T17" s="239"/>
      <c r="U17" s="314">
        <f>SUM(U5:U16)</f>
        <v>370782</v>
      </c>
      <c r="V17" s="311">
        <f t="shared" si="0"/>
        <v>1</v>
      </c>
      <c r="W17" s="224"/>
      <c r="X17" s="224"/>
      <c r="Y17" s="111"/>
      <c r="Z17" s="111"/>
      <c r="AA17" s="111"/>
      <c r="AB17" s="111"/>
      <c r="AD17" s="224"/>
    </row>
    <row r="18" spans="1:30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12"/>
      <c r="X18" s="212"/>
      <c r="Y18" s="111"/>
      <c r="Z18" s="111"/>
      <c r="AA18" s="111"/>
      <c r="AB18" s="111"/>
      <c r="AD18" s="224"/>
    </row>
    <row r="19" spans="1:30">
      <c r="W19" s="216"/>
      <c r="X19" s="216"/>
      <c r="Y19" s="111"/>
      <c r="Z19" s="111"/>
      <c r="AA19" s="111"/>
      <c r="AB19" s="111"/>
    </row>
    <row r="20" spans="1:30" ht="15.75">
      <c r="A20" s="241"/>
      <c r="Y20" s="111"/>
      <c r="Z20" s="111"/>
      <c r="AA20" s="111"/>
      <c r="AB20" s="111"/>
    </row>
    <row r="26" spans="1:30">
      <c r="E26" s="111"/>
      <c r="F26" s="111"/>
    </row>
    <row r="27" spans="1:30">
      <c r="E27" s="111"/>
      <c r="F27" s="111"/>
    </row>
    <row r="28" spans="1:30">
      <c r="E28" s="111"/>
      <c r="F28" s="111"/>
    </row>
    <row r="29" spans="1:30">
      <c r="E29" s="111"/>
      <c r="F29" s="111"/>
    </row>
    <row r="30" spans="1:30">
      <c r="E30" s="111"/>
      <c r="F30" s="111"/>
    </row>
    <row r="31" spans="1:30">
      <c r="E31" s="111"/>
      <c r="F31" s="111"/>
    </row>
    <row r="32" spans="1:30">
      <c r="E32" s="111"/>
      <c r="F32" s="111"/>
    </row>
    <row r="33" spans="1:6">
      <c r="E33" s="111"/>
      <c r="F33" s="111"/>
    </row>
    <row r="38" spans="1:6">
      <c r="A38" t="s">
        <v>295</v>
      </c>
    </row>
  </sheetData>
  <mergeCells count="79">
    <mergeCell ref="A1:V1"/>
    <mergeCell ref="U3:V4"/>
    <mergeCell ref="A3:A4"/>
    <mergeCell ref="M3:R3"/>
    <mergeCell ref="S3:T3"/>
    <mergeCell ref="B3:C3"/>
    <mergeCell ref="D3:E3"/>
    <mergeCell ref="F3:H3"/>
    <mergeCell ref="I3:L3"/>
    <mergeCell ref="I4:J4"/>
    <mergeCell ref="K4:L4"/>
    <mergeCell ref="O4:P4"/>
    <mergeCell ref="Q4:R4"/>
    <mergeCell ref="M4:N4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</mergeCells>
  <printOptions gridLines="1"/>
  <pageMargins left="0.7" right="0.7" top="0.75" bottom="0.75" header="0.5" footer="0.5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O27"/>
  <sheetViews>
    <sheetView workbookViewId="0">
      <selection activeCell="A27" sqref="A27"/>
    </sheetView>
  </sheetViews>
  <sheetFormatPr defaultColWidth="11.42578125" defaultRowHeight="15"/>
  <cols>
    <col min="1" max="1" width="18.140625" customWidth="1"/>
    <col min="2" max="13" width="8.85546875" customWidth="1"/>
  </cols>
  <sheetData>
    <row r="1" spans="1:15" ht="15.75">
      <c r="A1" s="419" t="s">
        <v>586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5.7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60">
      <c r="A3" s="244" t="s">
        <v>7</v>
      </c>
      <c r="B3" s="245" t="s">
        <v>587</v>
      </c>
      <c r="C3" s="245" t="s">
        <v>588</v>
      </c>
      <c r="D3" s="245" t="s">
        <v>589</v>
      </c>
      <c r="E3" s="245" t="s">
        <v>590</v>
      </c>
      <c r="F3" s="245" t="s">
        <v>591</v>
      </c>
      <c r="G3" s="245" t="s">
        <v>592</v>
      </c>
      <c r="H3" s="245" t="s">
        <v>593</v>
      </c>
      <c r="I3" s="245" t="s">
        <v>594</v>
      </c>
      <c r="J3" s="245" t="s">
        <v>595</v>
      </c>
      <c r="K3" s="245" t="s">
        <v>596</v>
      </c>
      <c r="L3" s="245" t="s">
        <v>597</v>
      </c>
      <c r="M3" s="245" t="s">
        <v>598</v>
      </c>
      <c r="N3" s="246" t="s">
        <v>599</v>
      </c>
      <c r="O3" s="246" t="s">
        <v>600</v>
      </c>
    </row>
    <row r="4" spans="1:15">
      <c r="A4" s="247" t="s">
        <v>12</v>
      </c>
      <c r="B4" s="248">
        <v>26.225590859873797</v>
      </c>
      <c r="C4" s="248">
        <v>14.169435836164732</v>
      </c>
      <c r="D4" s="248">
        <v>2.146884217600717</v>
      </c>
      <c r="E4" s="248">
        <v>26.307732516895044</v>
      </c>
      <c r="F4" s="248">
        <v>7.7138483366314459</v>
      </c>
      <c r="G4" s="248">
        <v>1.5793600418175706</v>
      </c>
      <c r="H4" s="248">
        <v>10.092222678564761</v>
      </c>
      <c r="I4" s="248">
        <v>2.7256095284322144</v>
      </c>
      <c r="J4" s="248">
        <v>1.4524138446029198</v>
      </c>
      <c r="K4" s="248">
        <v>1.471082403016839</v>
      </c>
      <c r="L4" s="248">
        <v>0.60112758092820073</v>
      </c>
      <c r="M4" s="248">
        <v>5.5146921554717547</v>
      </c>
      <c r="N4" s="249">
        <v>26783</v>
      </c>
      <c r="O4" s="250">
        <v>98.318710766858771</v>
      </c>
    </row>
    <row r="5" spans="1:15">
      <c r="A5" s="247" t="s">
        <v>13</v>
      </c>
      <c r="B5" s="248">
        <v>24.375</v>
      </c>
      <c r="C5" s="248">
        <v>14.249999999999998</v>
      </c>
      <c r="D5" s="248">
        <v>2.375</v>
      </c>
      <c r="E5" s="248">
        <v>24.5</v>
      </c>
      <c r="F5" s="248">
        <v>8.75</v>
      </c>
      <c r="G5" s="248">
        <v>0.87500000000000011</v>
      </c>
      <c r="H5" s="248">
        <v>12.25</v>
      </c>
      <c r="I5" s="248">
        <v>2.375</v>
      </c>
      <c r="J5" s="248">
        <v>1.125</v>
      </c>
      <c r="K5" s="248">
        <v>1.875</v>
      </c>
      <c r="L5" s="248">
        <v>1</v>
      </c>
      <c r="M5" s="248">
        <v>6.25</v>
      </c>
      <c r="N5" s="249">
        <v>800</v>
      </c>
      <c r="O5" s="250">
        <v>98.76543209876543</v>
      </c>
    </row>
    <row r="6" spans="1:15">
      <c r="A6" s="247" t="s">
        <v>14</v>
      </c>
      <c r="B6" s="248">
        <v>25.069100101393115</v>
      </c>
      <c r="C6" s="248">
        <v>15.195077572676638</v>
      </c>
      <c r="D6" s="248">
        <v>2.4889925969137603</v>
      </c>
      <c r="E6" s="248">
        <v>26.141367001402838</v>
      </c>
      <c r="F6" s="248">
        <v>8.5948025612178292</v>
      </c>
      <c r="G6" s="248">
        <v>0.96809589288442566</v>
      </c>
      <c r="H6" s="248">
        <v>11.13101934802839</v>
      </c>
      <c r="I6" s="248">
        <v>2.257038487714766</v>
      </c>
      <c r="J6" s="248">
        <v>1.2653304998819397</v>
      </c>
      <c r="K6" s="248">
        <v>1.6403461255330085</v>
      </c>
      <c r="L6" s="248">
        <v>0.44446296373460009</v>
      </c>
      <c r="M6" s="248">
        <v>4.8043668486186926</v>
      </c>
      <c r="N6" s="249">
        <v>71997</v>
      </c>
      <c r="O6" s="250">
        <v>99.091622280028076</v>
      </c>
    </row>
    <row r="7" spans="1:15">
      <c r="A7" s="247" t="s">
        <v>70</v>
      </c>
      <c r="B7" s="248">
        <v>25.858079444658699</v>
      </c>
      <c r="C7" s="248">
        <v>10.933281912842267</v>
      </c>
      <c r="D7" s="248">
        <v>1.3497878904743541</v>
      </c>
      <c r="E7" s="248">
        <v>30.871577323563443</v>
      </c>
      <c r="F7" s="248">
        <v>7.3659853451600465</v>
      </c>
      <c r="G7" s="248">
        <v>1.041264944080216</v>
      </c>
      <c r="H7" s="248">
        <v>11.608175858079445</v>
      </c>
      <c r="I7" s="248">
        <v>2.7188584650983416</v>
      </c>
      <c r="J7" s="248">
        <v>1.3305052063247205</v>
      </c>
      <c r="K7" s="248">
        <v>1.7547242576166602</v>
      </c>
      <c r="L7" s="248">
        <v>0.96413420748168144</v>
      </c>
      <c r="M7" s="248">
        <v>4.2036251446201307</v>
      </c>
      <c r="N7" s="249">
        <v>5186</v>
      </c>
      <c r="O7" s="250">
        <v>99.961449498843479</v>
      </c>
    </row>
    <row r="8" spans="1:15">
      <c r="A8" s="247" t="s">
        <v>71</v>
      </c>
      <c r="B8" s="248">
        <v>24.31412031210672</v>
      </c>
      <c r="C8" s="248">
        <v>15.177447772464134</v>
      </c>
      <c r="D8" s="248">
        <v>1.5605336018122327</v>
      </c>
      <c r="E8" s="248">
        <v>29.700478228039266</v>
      </c>
      <c r="F8" s="248">
        <v>8.5325950163604336</v>
      </c>
      <c r="G8" s="248">
        <v>0.70475711049584699</v>
      </c>
      <c r="H8" s="248">
        <v>10.747545935061666</v>
      </c>
      <c r="I8" s="248">
        <v>2.3408004027183487</v>
      </c>
      <c r="J8" s="248">
        <v>0.67958721369242392</v>
      </c>
      <c r="K8" s="248">
        <v>1.6360432922225019</v>
      </c>
      <c r="L8" s="248">
        <v>0.4027183488547697</v>
      </c>
      <c r="M8" s="248">
        <v>4.2033727661716584</v>
      </c>
      <c r="N8" s="249">
        <v>3973</v>
      </c>
      <c r="O8" s="250">
        <v>99.949685534591197</v>
      </c>
    </row>
    <row r="9" spans="1:15">
      <c r="A9" s="247" t="s">
        <v>17</v>
      </c>
      <c r="B9" s="248">
        <v>26.43561618582358</v>
      </c>
      <c r="C9" s="248">
        <v>14.505177128460382</v>
      </c>
      <c r="D9" s="248">
        <v>1.8926475558423201</v>
      </c>
      <c r="E9" s="248">
        <v>27.784434817341076</v>
      </c>
      <c r="F9" s="248">
        <v>8.2373183396319174</v>
      </c>
      <c r="G9" s="248">
        <v>1.1890496819983407</v>
      </c>
      <c r="H9" s="248">
        <v>9.9456171075675179</v>
      </c>
      <c r="I9" s="248">
        <v>2.2060404952837436</v>
      </c>
      <c r="J9" s="248">
        <v>1.3580360709128336</v>
      </c>
      <c r="K9" s="248">
        <v>1.4563554244630841</v>
      </c>
      <c r="L9" s="248">
        <v>0.38713245460411094</v>
      </c>
      <c r="M9" s="248">
        <v>4.6025747380710964</v>
      </c>
      <c r="N9" s="249">
        <v>32547</v>
      </c>
      <c r="O9" s="250">
        <v>99.437841801350402</v>
      </c>
    </row>
    <row r="10" spans="1:15">
      <c r="A10" s="247" t="s">
        <v>18</v>
      </c>
      <c r="B10" s="248">
        <v>28.178294573643409</v>
      </c>
      <c r="C10" s="248">
        <v>15.219638242894057</v>
      </c>
      <c r="D10" s="248">
        <v>1.2403100775193798</v>
      </c>
      <c r="E10" s="248">
        <v>28.565891472868216</v>
      </c>
      <c r="F10" s="248">
        <v>7.7519379844961236</v>
      </c>
      <c r="G10" s="248">
        <v>0.63307493540051685</v>
      </c>
      <c r="H10" s="248">
        <v>8.4754521963824292</v>
      </c>
      <c r="I10" s="248">
        <v>2.558139534883721</v>
      </c>
      <c r="J10" s="248">
        <v>1.0465116279069768</v>
      </c>
      <c r="K10" s="248">
        <v>1.4599483204134367</v>
      </c>
      <c r="L10" s="248">
        <v>0.27131782945736432</v>
      </c>
      <c r="M10" s="248">
        <v>4.5994832041343674</v>
      </c>
      <c r="N10" s="249">
        <v>7740</v>
      </c>
      <c r="O10" s="250">
        <v>98.410680228862049</v>
      </c>
    </row>
    <row r="11" spans="1:15">
      <c r="A11" s="247" t="s">
        <v>19</v>
      </c>
      <c r="B11" s="248">
        <v>28.996960486322187</v>
      </c>
      <c r="C11" s="248">
        <v>13.458966565349545</v>
      </c>
      <c r="D11" s="248">
        <v>3.4772036474164132</v>
      </c>
      <c r="E11" s="248">
        <v>25.118541033434649</v>
      </c>
      <c r="F11" s="248">
        <v>6.0790273556231007</v>
      </c>
      <c r="G11" s="248">
        <v>1.1793313069908815</v>
      </c>
      <c r="H11" s="248">
        <v>10.674772036474165</v>
      </c>
      <c r="I11" s="248">
        <v>2.905775075987842</v>
      </c>
      <c r="J11" s="248">
        <v>1.2644376899696048</v>
      </c>
      <c r="K11" s="248">
        <v>1.5805471124620063</v>
      </c>
      <c r="L11" s="248">
        <v>0.43768996960486317</v>
      </c>
      <c r="M11" s="248">
        <v>4.8267477203647413</v>
      </c>
      <c r="N11" s="249">
        <v>8225</v>
      </c>
      <c r="O11" s="250">
        <v>98.373400310967583</v>
      </c>
    </row>
    <row r="12" spans="1:15">
      <c r="A12" s="247" t="s">
        <v>20</v>
      </c>
      <c r="B12" s="248">
        <v>25.519153875918999</v>
      </c>
      <c r="C12" s="248">
        <v>15.703598606990843</v>
      </c>
      <c r="D12" s="248">
        <v>2.805365664903908</v>
      </c>
      <c r="E12" s="248">
        <v>25.899651747710561</v>
      </c>
      <c r="F12" s="248">
        <v>8.6579388623758557</v>
      </c>
      <c r="G12" s="248">
        <v>1.2865987359731716</v>
      </c>
      <c r="H12" s="248">
        <v>9.9961305301173731</v>
      </c>
      <c r="I12" s="248">
        <v>2.2539662066296917</v>
      </c>
      <c r="J12" s="248">
        <v>1.3156197600928672</v>
      </c>
      <c r="K12" s="248">
        <v>1.5219914871662581</v>
      </c>
      <c r="L12" s="248">
        <v>0.50948020121243387</v>
      </c>
      <c r="M12" s="248">
        <v>4.5305043209080349</v>
      </c>
      <c r="N12" s="249">
        <v>31012</v>
      </c>
      <c r="O12" s="250">
        <v>99.925890124053481</v>
      </c>
    </row>
    <row r="13" spans="1:15">
      <c r="A13" s="247" t="s">
        <v>21</v>
      </c>
      <c r="B13" s="248">
        <v>26.888125570676984</v>
      </c>
      <c r="C13" s="248">
        <v>13.157093786686378</v>
      </c>
      <c r="D13" s="248">
        <v>1.9870429149093438</v>
      </c>
      <c r="E13" s="248">
        <v>27.696856385060219</v>
      </c>
      <c r="F13" s="248">
        <v>8.052524022783599</v>
      </c>
      <c r="G13" s="248">
        <v>1.1261359189529978</v>
      </c>
      <c r="H13" s="248">
        <v>9.3830166528979522</v>
      </c>
      <c r="I13" s="248">
        <v>2.4131483977564243</v>
      </c>
      <c r="J13" s="248">
        <v>1.6478977346841166</v>
      </c>
      <c r="K13" s="248">
        <v>1.8000782642723596</v>
      </c>
      <c r="L13" s="248">
        <v>0.93917126831601383</v>
      </c>
      <c r="M13" s="248">
        <v>4.9089090830036088</v>
      </c>
      <c r="N13" s="249">
        <v>22999</v>
      </c>
      <c r="O13" s="250">
        <v>97.366749925913382</v>
      </c>
    </row>
    <row r="14" spans="1:15">
      <c r="A14" s="247" t="s">
        <v>22</v>
      </c>
      <c r="B14" s="248">
        <v>36.40568785334932</v>
      </c>
      <c r="C14" s="248">
        <v>13.637142367654617</v>
      </c>
      <c r="D14" s="248">
        <v>4.4714750728113755</v>
      </c>
      <c r="E14" s="248">
        <v>23.128319342127806</v>
      </c>
      <c r="F14" s="248">
        <v>4.9169093712523555</v>
      </c>
      <c r="G14" s="248">
        <v>0.77094397807092685</v>
      </c>
      <c r="H14" s="248">
        <v>6.4074010621894812</v>
      </c>
      <c r="I14" s="248">
        <v>2.3299640226143565</v>
      </c>
      <c r="J14" s="248">
        <v>0.94226486208668847</v>
      </c>
      <c r="K14" s="248">
        <v>1.6960767517560391</v>
      </c>
      <c r="L14" s="248">
        <v>0.53109474044886074</v>
      </c>
      <c r="M14" s="248">
        <v>4.7627205756381708</v>
      </c>
      <c r="N14" s="249">
        <v>5837</v>
      </c>
      <c r="O14" s="250">
        <v>97.024601063829792</v>
      </c>
    </row>
    <row r="15" spans="1:15">
      <c r="A15" s="247" t="s">
        <v>23</v>
      </c>
      <c r="B15" s="248">
        <v>25.207388563212035</v>
      </c>
      <c r="C15" s="248">
        <v>15.673045017144121</v>
      </c>
      <c r="D15" s="248">
        <v>4.5238358588651693</v>
      </c>
      <c r="E15" s="248">
        <v>24.897688308815397</v>
      </c>
      <c r="F15" s="248">
        <v>7.3000774250635985</v>
      </c>
      <c r="G15" s="248">
        <v>1.4821369317553368</v>
      </c>
      <c r="H15" s="248">
        <v>10.950116137595399</v>
      </c>
      <c r="I15" s="248">
        <v>2.6656343324853444</v>
      </c>
      <c r="J15" s="248">
        <v>1.2277402942152416</v>
      </c>
      <c r="K15" s="248">
        <v>1.4710762083840283</v>
      </c>
      <c r="L15" s="248">
        <v>0.40924676473841393</v>
      </c>
      <c r="M15" s="248">
        <v>4.1920141577259153</v>
      </c>
      <c r="N15" s="249">
        <v>9041</v>
      </c>
      <c r="O15" s="250">
        <v>96.705530003208892</v>
      </c>
    </row>
    <row r="16" spans="1:15">
      <c r="A16" s="247" t="s">
        <v>24</v>
      </c>
      <c r="B16" s="251"/>
      <c r="C16" s="251"/>
      <c r="D16" s="248"/>
      <c r="E16" s="251"/>
      <c r="F16" s="251"/>
      <c r="G16" s="248"/>
      <c r="H16" s="251"/>
      <c r="I16" s="248"/>
      <c r="J16" s="248"/>
      <c r="K16" s="248"/>
      <c r="L16" s="248"/>
      <c r="M16" s="248"/>
      <c r="N16" s="249"/>
      <c r="O16" s="250"/>
    </row>
    <row r="17" spans="1:15">
      <c r="A17" s="247" t="s">
        <v>25</v>
      </c>
      <c r="B17" s="248">
        <v>25.954198473282442</v>
      </c>
      <c r="C17" s="248">
        <v>15.784289583846341</v>
      </c>
      <c r="D17" s="248">
        <v>4.2969711893622264</v>
      </c>
      <c r="E17" s="248">
        <v>23.63949766067471</v>
      </c>
      <c r="F17" s="248">
        <v>6.5624230485102188</v>
      </c>
      <c r="G17" s="248">
        <v>1.6252154641713863</v>
      </c>
      <c r="H17" s="248">
        <v>12.792415661167201</v>
      </c>
      <c r="I17" s="248">
        <v>2.0438315685791677</v>
      </c>
      <c r="J17" s="248">
        <v>1.1081014528441271</v>
      </c>
      <c r="K17" s="248">
        <v>1.6252154641713863</v>
      </c>
      <c r="L17" s="248">
        <v>0.51711401132725932</v>
      </c>
      <c r="M17" s="248">
        <v>4.0507264220635308</v>
      </c>
      <c r="N17" s="249">
        <v>8122</v>
      </c>
      <c r="O17" s="250">
        <v>98.186653771760163</v>
      </c>
    </row>
    <row r="18" spans="1:15">
      <c r="A18" s="247" t="s">
        <v>26</v>
      </c>
      <c r="B18" s="248">
        <v>25.299043062200955</v>
      </c>
      <c r="C18" s="248">
        <v>14.174641148325358</v>
      </c>
      <c r="D18" s="248">
        <v>5.2033492822966512</v>
      </c>
      <c r="E18" s="248">
        <v>22.906698564593299</v>
      </c>
      <c r="F18" s="248">
        <v>6.1004784688995217</v>
      </c>
      <c r="G18" s="248">
        <v>3.1100478468899522</v>
      </c>
      <c r="H18" s="248">
        <v>13.277511961722489</v>
      </c>
      <c r="I18" s="248">
        <v>2.0334928229665072</v>
      </c>
      <c r="J18" s="248">
        <v>1.0167464114832536</v>
      </c>
      <c r="K18" s="248">
        <v>1.1961722488038278</v>
      </c>
      <c r="L18" s="248">
        <v>0.17942583732057416</v>
      </c>
      <c r="M18" s="248">
        <v>5.5023923444976077</v>
      </c>
      <c r="N18" s="249">
        <v>1672</v>
      </c>
      <c r="O18" s="250">
        <v>100</v>
      </c>
    </row>
    <row r="19" spans="1:15">
      <c r="A19" s="247" t="s">
        <v>27</v>
      </c>
      <c r="B19" s="248">
        <v>27.58672248803828</v>
      </c>
      <c r="C19" s="248">
        <v>6.5469070403280929</v>
      </c>
      <c r="D19" s="248">
        <v>9.5651059466848949</v>
      </c>
      <c r="E19" s="248">
        <v>18.26085099111415</v>
      </c>
      <c r="F19" s="248">
        <v>2.6956596035543403</v>
      </c>
      <c r="G19" s="248">
        <v>1.3157894736842104</v>
      </c>
      <c r="H19" s="248">
        <v>23.098940533151062</v>
      </c>
      <c r="I19" s="248">
        <v>1.9373718386876282</v>
      </c>
      <c r="J19" s="248">
        <v>1.281613123718387</v>
      </c>
      <c r="K19" s="248">
        <v>1.7515379357484619</v>
      </c>
      <c r="L19" s="248">
        <v>0.40584415584415579</v>
      </c>
      <c r="M19" s="248">
        <v>5.5536568694463435</v>
      </c>
      <c r="N19" s="249">
        <v>46816</v>
      </c>
      <c r="O19" s="250">
        <v>99.963700809258427</v>
      </c>
    </row>
    <row r="20" spans="1:15">
      <c r="A20" s="247" t="s">
        <v>28</v>
      </c>
      <c r="B20" s="248">
        <v>27.416377464372736</v>
      </c>
      <c r="C20" s="248">
        <v>12.176031898397696</v>
      </c>
      <c r="D20" s="248">
        <v>4.2014324743409883</v>
      </c>
      <c r="E20" s="248">
        <v>23.019271948608136</v>
      </c>
      <c r="F20" s="248">
        <v>4.5927785571882147</v>
      </c>
      <c r="G20" s="248">
        <v>1.2294174112087426</v>
      </c>
      <c r="H20" s="248">
        <v>16.037805508380711</v>
      </c>
      <c r="I20" s="248">
        <v>2.3037731669497159</v>
      </c>
      <c r="J20" s="248">
        <v>1.3992468433877281</v>
      </c>
      <c r="K20" s="248">
        <v>1.8570479214354279</v>
      </c>
      <c r="L20" s="248">
        <v>0.46149302222550398</v>
      </c>
      <c r="M20" s="248">
        <v>5.3053237835043934</v>
      </c>
      <c r="N20" s="249">
        <v>27086</v>
      </c>
      <c r="O20" s="250">
        <v>98.369348102415117</v>
      </c>
    </row>
    <row r="21" spans="1:15">
      <c r="A21" s="247" t="s">
        <v>29</v>
      </c>
      <c r="B21" s="248">
        <v>26.324152542372879</v>
      </c>
      <c r="C21" s="248">
        <v>15.254237288135593</v>
      </c>
      <c r="D21" s="248">
        <v>2.0391949152542375</v>
      </c>
      <c r="E21" s="248">
        <v>25.715042372881356</v>
      </c>
      <c r="F21" s="248">
        <v>5.4819915254237284</v>
      </c>
      <c r="G21" s="248">
        <v>1.6154661016949152</v>
      </c>
      <c r="H21" s="248">
        <v>13.983050847457626</v>
      </c>
      <c r="I21" s="248">
        <v>2.5423728813559325</v>
      </c>
      <c r="J21" s="248">
        <v>1.4565677966101693</v>
      </c>
      <c r="K21" s="248">
        <v>1.1917372881355932</v>
      </c>
      <c r="L21" s="248">
        <v>0.50317796610169485</v>
      </c>
      <c r="M21" s="248">
        <v>3.8930084745762712</v>
      </c>
      <c r="N21" s="249">
        <v>3776</v>
      </c>
      <c r="O21" s="250">
        <v>98.744769874476987</v>
      </c>
    </row>
    <row r="22" spans="1:15">
      <c r="A22" s="247" t="s">
        <v>30</v>
      </c>
      <c r="B22" s="248">
        <v>27.921768166640167</v>
      </c>
      <c r="C22" s="248">
        <v>11.718874224837016</v>
      </c>
      <c r="D22" s="248">
        <v>4.5476228335188429</v>
      </c>
      <c r="E22" s="248">
        <v>24.90062013038639</v>
      </c>
      <c r="F22" s="248">
        <v>5.0564477659405309</v>
      </c>
      <c r="G22" s="248">
        <v>2.0273493401176657</v>
      </c>
      <c r="H22" s="248">
        <v>12.490062013038639</v>
      </c>
      <c r="I22" s="248">
        <v>2.4089680394339323</v>
      </c>
      <c r="J22" s="248">
        <v>1.3038638893305772</v>
      </c>
      <c r="K22" s="248">
        <v>1.6218794720941325</v>
      </c>
      <c r="L22" s="248">
        <v>0.37366830974717763</v>
      </c>
      <c r="M22" s="248">
        <v>5.6288758149149309</v>
      </c>
      <c r="N22" s="249">
        <v>12578</v>
      </c>
      <c r="O22" s="250">
        <v>99.258207070707073</v>
      </c>
    </row>
    <row r="23" spans="1:15">
      <c r="A23" s="247" t="s">
        <v>31</v>
      </c>
      <c r="B23" s="248">
        <v>24.80714801043343</v>
      </c>
      <c r="C23" s="248">
        <v>14.498584827126921</v>
      </c>
      <c r="D23" s="248">
        <v>5.8438315111826409</v>
      </c>
      <c r="E23" s="248">
        <v>22.220988956101891</v>
      </c>
      <c r="F23" s="248">
        <v>6.8205782784838229</v>
      </c>
      <c r="G23" s="248">
        <v>0.9267994894278262</v>
      </c>
      <c r="H23" s="248">
        <v>13.16110771962928</v>
      </c>
      <c r="I23" s="248">
        <v>2.3225484211110494</v>
      </c>
      <c r="J23" s="248">
        <v>1.2486819468338974</v>
      </c>
      <c r="K23" s="248">
        <v>1.7925523058993285</v>
      </c>
      <c r="L23" s="248">
        <v>0.67428825129030467</v>
      </c>
      <c r="M23" s="248">
        <v>5.6828902824796055</v>
      </c>
      <c r="N23" s="249">
        <v>36038</v>
      </c>
      <c r="O23" s="250">
        <v>94.719550018398778</v>
      </c>
    </row>
    <row r="24" spans="1:15">
      <c r="A24" s="247" t="s">
        <v>32</v>
      </c>
      <c r="B24" s="248">
        <v>25.356558335281736</v>
      </c>
      <c r="C24" s="248">
        <v>21.557166238017302</v>
      </c>
      <c r="D24" s="248">
        <v>0.18704699555763385</v>
      </c>
      <c r="E24" s="248">
        <v>20.785597381342061</v>
      </c>
      <c r="F24" s="248">
        <v>9.2120645312134677</v>
      </c>
      <c r="G24" s="248">
        <v>3.5071311667056349E-2</v>
      </c>
      <c r="H24" s="248">
        <v>10.626607435118075</v>
      </c>
      <c r="I24" s="248">
        <v>2.4433013794715923</v>
      </c>
      <c r="J24" s="248">
        <v>1.4729950900163666</v>
      </c>
      <c r="K24" s="248">
        <v>1.6717325227963524</v>
      </c>
      <c r="L24" s="248">
        <v>0.4442366144493804</v>
      </c>
      <c r="M24" s="248">
        <v>6.2076221650689742</v>
      </c>
      <c r="N24" s="249">
        <v>8554</v>
      </c>
      <c r="O24" s="250">
        <v>99.988310929281127</v>
      </c>
    </row>
    <row r="25" spans="1:15">
      <c r="A25" s="252" t="s">
        <v>52</v>
      </c>
      <c r="B25" s="253">
        <v>26.358884735504962</v>
      </c>
      <c r="C25" s="253">
        <v>13.521422291265486</v>
      </c>
      <c r="D25" s="253">
        <v>3.8664228576360231</v>
      </c>
      <c r="E25" s="253">
        <v>24.581290353900677</v>
      </c>
      <c r="F25" s="253">
        <v>6.8881445161847115</v>
      </c>
      <c r="G25" s="253">
        <v>1.1772416136705666</v>
      </c>
      <c r="H25" s="253">
        <v>12.785679995253277</v>
      </c>
      <c r="I25" s="253">
        <v>2.3113311865193027</v>
      </c>
      <c r="J25" s="253">
        <v>1.3123614414939235</v>
      </c>
      <c r="K25" s="253">
        <v>1.6435533548014736</v>
      </c>
      <c r="L25" s="253">
        <v>0.50892438144246488</v>
      </c>
      <c r="M25" s="253">
        <v>5.0447432723271355</v>
      </c>
      <c r="N25" s="254">
        <v>370782</v>
      </c>
      <c r="O25" s="255">
        <v>98.544349887577141</v>
      </c>
    </row>
    <row r="27" spans="1:15">
      <c r="O27" s="58"/>
    </row>
  </sheetData>
  <mergeCells count="1">
    <mergeCell ref="A1:O1"/>
  </mergeCells>
  <printOptions gridLines="1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33"/>
  <sheetViews>
    <sheetView workbookViewId="0">
      <selection activeCell="A27" sqref="A27"/>
    </sheetView>
  </sheetViews>
  <sheetFormatPr defaultColWidth="8.85546875" defaultRowHeight="15"/>
  <cols>
    <col min="1" max="1" width="19.28515625" customWidth="1"/>
  </cols>
  <sheetData>
    <row r="1" spans="1:12" ht="24" customHeight="1">
      <c r="A1" s="316" t="s">
        <v>86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3" spans="1:12" ht="16.5" customHeight="1">
      <c r="A3" s="41" t="s">
        <v>7</v>
      </c>
      <c r="B3" s="76" t="s">
        <v>81</v>
      </c>
      <c r="C3" s="76" t="s">
        <v>82</v>
      </c>
      <c r="D3" s="76" t="s">
        <v>83</v>
      </c>
      <c r="E3" s="76" t="s">
        <v>84</v>
      </c>
      <c r="F3" s="76" t="s">
        <v>85</v>
      </c>
      <c r="G3" s="41" t="s">
        <v>33</v>
      </c>
      <c r="H3" s="76" t="s">
        <v>81</v>
      </c>
      <c r="I3" s="76" t="s">
        <v>82</v>
      </c>
      <c r="J3" s="76" t="s">
        <v>83</v>
      </c>
      <c r="K3" s="76" t="s">
        <v>84</v>
      </c>
      <c r="L3" s="76" t="s">
        <v>85</v>
      </c>
    </row>
    <row r="4" spans="1:12">
      <c r="A4" s="17" t="s">
        <v>12</v>
      </c>
      <c r="B4" s="5">
        <v>6</v>
      </c>
      <c r="C4" s="5">
        <v>8</v>
      </c>
      <c r="D4" s="5">
        <v>5</v>
      </c>
      <c r="E4" s="5">
        <v>7</v>
      </c>
      <c r="F4" s="5">
        <v>1</v>
      </c>
      <c r="G4" s="5">
        <v>27</v>
      </c>
      <c r="H4" s="77">
        <f t="shared" ref="H4:H25" si="0">B4/$G4</f>
        <v>0.22222222222222221</v>
      </c>
      <c r="I4" s="77">
        <f t="shared" ref="I4:L19" si="1">C4/$G4</f>
        <v>0.29629629629629628</v>
      </c>
      <c r="J4" s="77">
        <f t="shared" si="1"/>
        <v>0.18518518518518517</v>
      </c>
      <c r="K4" s="77">
        <f t="shared" si="1"/>
        <v>0.25925925925925924</v>
      </c>
      <c r="L4" s="77">
        <f t="shared" si="1"/>
        <v>3.7037037037037035E-2</v>
      </c>
    </row>
    <row r="5" spans="1:12">
      <c r="A5" s="17" t="s">
        <v>13</v>
      </c>
      <c r="B5" s="5"/>
      <c r="C5" s="5"/>
      <c r="D5" s="5">
        <v>1</v>
      </c>
      <c r="E5" s="5"/>
      <c r="F5" s="5"/>
      <c r="G5" s="5">
        <v>1</v>
      </c>
      <c r="H5" s="77">
        <f t="shared" si="0"/>
        <v>0</v>
      </c>
      <c r="I5" s="77">
        <f t="shared" si="1"/>
        <v>0</v>
      </c>
      <c r="J5" s="77">
        <f t="shared" si="1"/>
        <v>1</v>
      </c>
      <c r="K5" s="77">
        <f t="shared" si="1"/>
        <v>0</v>
      </c>
      <c r="L5" s="77">
        <f t="shared" si="1"/>
        <v>0</v>
      </c>
    </row>
    <row r="6" spans="1:12">
      <c r="A6" s="17" t="s">
        <v>14</v>
      </c>
      <c r="B6" s="5">
        <v>6</v>
      </c>
      <c r="C6" s="5">
        <v>19</v>
      </c>
      <c r="D6" s="5">
        <v>7</v>
      </c>
      <c r="E6" s="5">
        <v>21</v>
      </c>
      <c r="F6" s="5">
        <v>6</v>
      </c>
      <c r="G6" s="5">
        <v>59</v>
      </c>
      <c r="H6" s="77">
        <f t="shared" si="0"/>
        <v>0.10169491525423729</v>
      </c>
      <c r="I6" s="77">
        <f t="shared" si="1"/>
        <v>0.32203389830508472</v>
      </c>
      <c r="J6" s="77">
        <f t="shared" si="1"/>
        <v>0.11864406779661017</v>
      </c>
      <c r="K6" s="77">
        <f t="shared" si="1"/>
        <v>0.3559322033898305</v>
      </c>
      <c r="L6" s="77">
        <f t="shared" si="1"/>
        <v>0.10169491525423729</v>
      </c>
    </row>
    <row r="7" spans="1:12">
      <c r="A7" s="17" t="s">
        <v>70</v>
      </c>
      <c r="B7" s="5">
        <v>1</v>
      </c>
      <c r="C7" s="5"/>
      <c r="D7" s="5">
        <v>1</v>
      </c>
      <c r="E7" s="5">
        <v>3</v>
      </c>
      <c r="F7" s="5"/>
      <c r="G7" s="5">
        <v>5</v>
      </c>
      <c r="H7" s="77">
        <f t="shared" si="0"/>
        <v>0.2</v>
      </c>
      <c r="I7" s="77">
        <f t="shared" si="1"/>
        <v>0</v>
      </c>
      <c r="J7" s="77">
        <f t="shared" si="1"/>
        <v>0.2</v>
      </c>
      <c r="K7" s="77">
        <f t="shared" si="1"/>
        <v>0.6</v>
      </c>
      <c r="L7" s="77">
        <f t="shared" si="1"/>
        <v>0</v>
      </c>
    </row>
    <row r="8" spans="1:12">
      <c r="A8" s="17" t="s">
        <v>71</v>
      </c>
      <c r="B8" s="5">
        <v>2</v>
      </c>
      <c r="C8" s="5"/>
      <c r="D8" s="5"/>
      <c r="E8" s="5">
        <v>2</v>
      </c>
      <c r="F8" s="5"/>
      <c r="G8" s="5">
        <v>4</v>
      </c>
      <c r="H8" s="77">
        <f t="shared" si="0"/>
        <v>0.5</v>
      </c>
      <c r="I8" s="77">
        <f t="shared" si="1"/>
        <v>0</v>
      </c>
      <c r="J8" s="77">
        <f t="shared" si="1"/>
        <v>0</v>
      </c>
      <c r="K8" s="77">
        <f t="shared" si="1"/>
        <v>0.5</v>
      </c>
      <c r="L8" s="77">
        <f t="shared" si="1"/>
        <v>0</v>
      </c>
    </row>
    <row r="9" spans="1:12">
      <c r="A9" s="17" t="s">
        <v>17</v>
      </c>
      <c r="B9" s="5">
        <v>8</v>
      </c>
      <c r="C9" s="5">
        <v>11</v>
      </c>
      <c r="D9" s="5">
        <v>7</v>
      </c>
      <c r="E9" s="5">
        <v>8</v>
      </c>
      <c r="F9" s="5">
        <v>2</v>
      </c>
      <c r="G9" s="5">
        <v>36</v>
      </c>
      <c r="H9" s="77">
        <f t="shared" si="0"/>
        <v>0.22222222222222221</v>
      </c>
      <c r="I9" s="77">
        <f t="shared" si="1"/>
        <v>0.30555555555555558</v>
      </c>
      <c r="J9" s="77">
        <f t="shared" si="1"/>
        <v>0.19444444444444445</v>
      </c>
      <c r="K9" s="77">
        <f t="shared" si="1"/>
        <v>0.22222222222222221</v>
      </c>
      <c r="L9" s="77">
        <f t="shared" si="1"/>
        <v>5.5555555555555552E-2</v>
      </c>
    </row>
    <row r="10" spans="1:12">
      <c r="A10" s="17" t="s">
        <v>18</v>
      </c>
      <c r="B10" s="5">
        <v>4</v>
      </c>
      <c r="C10" s="5">
        <v>3</v>
      </c>
      <c r="D10" s="5">
        <v>1</v>
      </c>
      <c r="E10" s="5">
        <v>3</v>
      </c>
      <c r="F10" s="5"/>
      <c r="G10" s="5">
        <v>11</v>
      </c>
      <c r="H10" s="77">
        <f t="shared" si="0"/>
        <v>0.36363636363636365</v>
      </c>
      <c r="I10" s="77">
        <f t="shared" si="1"/>
        <v>0.27272727272727271</v>
      </c>
      <c r="J10" s="77">
        <f t="shared" si="1"/>
        <v>9.0909090909090912E-2</v>
      </c>
      <c r="K10" s="77">
        <f t="shared" si="1"/>
        <v>0.27272727272727271</v>
      </c>
      <c r="L10" s="77">
        <f t="shared" si="1"/>
        <v>0</v>
      </c>
    </row>
    <row r="11" spans="1:12">
      <c r="A11" s="17" t="s">
        <v>19</v>
      </c>
      <c r="B11" s="5">
        <v>3</v>
      </c>
      <c r="C11" s="5">
        <v>4</v>
      </c>
      <c r="D11" s="5">
        <v>2</v>
      </c>
      <c r="E11" s="5">
        <v>2</v>
      </c>
      <c r="F11" s="5"/>
      <c r="G11" s="5">
        <v>11</v>
      </c>
      <c r="H11" s="77">
        <f t="shared" si="0"/>
        <v>0.27272727272727271</v>
      </c>
      <c r="I11" s="77">
        <f t="shared" si="1"/>
        <v>0.36363636363636365</v>
      </c>
      <c r="J11" s="77">
        <f t="shared" si="1"/>
        <v>0.18181818181818182</v>
      </c>
      <c r="K11" s="77">
        <f t="shared" si="1"/>
        <v>0.18181818181818182</v>
      </c>
      <c r="L11" s="77">
        <f t="shared" si="1"/>
        <v>0</v>
      </c>
    </row>
    <row r="12" spans="1:12">
      <c r="A12" s="17" t="s">
        <v>20</v>
      </c>
      <c r="B12" s="5">
        <v>5</v>
      </c>
      <c r="C12" s="5">
        <v>3</v>
      </c>
      <c r="D12" s="5">
        <v>3</v>
      </c>
      <c r="E12" s="5">
        <v>7</v>
      </c>
      <c r="F12" s="5">
        <v>5</v>
      </c>
      <c r="G12" s="5">
        <v>23</v>
      </c>
      <c r="H12" s="77">
        <f t="shared" si="0"/>
        <v>0.21739130434782608</v>
      </c>
      <c r="I12" s="77">
        <f t="shared" si="1"/>
        <v>0.13043478260869565</v>
      </c>
      <c r="J12" s="77">
        <f t="shared" si="1"/>
        <v>0.13043478260869565</v>
      </c>
      <c r="K12" s="77">
        <f t="shared" si="1"/>
        <v>0.30434782608695654</v>
      </c>
      <c r="L12" s="77">
        <f t="shared" si="1"/>
        <v>0.21739130434782608</v>
      </c>
    </row>
    <row r="13" spans="1:12">
      <c r="A13" s="17" t="s">
        <v>21</v>
      </c>
      <c r="B13" s="5">
        <v>6</v>
      </c>
      <c r="C13" s="5">
        <v>4</v>
      </c>
      <c r="D13" s="5">
        <v>5</v>
      </c>
      <c r="E13" s="5">
        <v>9</v>
      </c>
      <c r="F13" s="5">
        <v>1</v>
      </c>
      <c r="G13" s="5">
        <v>25</v>
      </c>
      <c r="H13" s="77">
        <f t="shared" si="0"/>
        <v>0.24</v>
      </c>
      <c r="I13" s="77">
        <f t="shared" si="1"/>
        <v>0.16</v>
      </c>
      <c r="J13" s="77">
        <f t="shared" si="1"/>
        <v>0.2</v>
      </c>
      <c r="K13" s="77">
        <f t="shared" si="1"/>
        <v>0.36</v>
      </c>
      <c r="L13" s="77">
        <f t="shared" si="1"/>
        <v>0.04</v>
      </c>
    </row>
    <row r="14" spans="1:12">
      <c r="A14" s="17" t="s">
        <v>22</v>
      </c>
      <c r="B14" s="5">
        <v>4</v>
      </c>
      <c r="C14" s="5">
        <v>1</v>
      </c>
      <c r="D14" s="5">
        <v>1</v>
      </c>
      <c r="E14" s="5">
        <v>2</v>
      </c>
      <c r="F14" s="5"/>
      <c r="G14" s="5">
        <v>8</v>
      </c>
      <c r="H14" s="77">
        <f t="shared" si="0"/>
        <v>0.5</v>
      </c>
      <c r="I14" s="77">
        <f t="shared" si="1"/>
        <v>0.125</v>
      </c>
      <c r="J14" s="77">
        <f t="shared" si="1"/>
        <v>0.125</v>
      </c>
      <c r="K14" s="77">
        <f t="shared" si="1"/>
        <v>0.25</v>
      </c>
      <c r="L14" s="77">
        <f t="shared" si="1"/>
        <v>0</v>
      </c>
    </row>
    <row r="15" spans="1:12">
      <c r="A15" s="17" t="s">
        <v>23</v>
      </c>
      <c r="B15" s="5">
        <v>2</v>
      </c>
      <c r="C15" s="5">
        <v>6</v>
      </c>
      <c r="D15" s="5">
        <v>2</v>
      </c>
      <c r="E15" s="5">
        <v>2</v>
      </c>
      <c r="F15" s="5"/>
      <c r="G15" s="5">
        <v>12</v>
      </c>
      <c r="H15" s="77">
        <f t="shared" si="0"/>
        <v>0.16666666666666666</v>
      </c>
      <c r="I15" s="77">
        <f t="shared" si="1"/>
        <v>0.5</v>
      </c>
      <c r="J15" s="77">
        <f t="shared" si="1"/>
        <v>0.16666666666666666</v>
      </c>
      <c r="K15" s="77">
        <f t="shared" si="1"/>
        <v>0.16666666666666666</v>
      </c>
      <c r="L15" s="77">
        <f t="shared" si="1"/>
        <v>0</v>
      </c>
    </row>
    <row r="16" spans="1:12">
      <c r="A16" s="17" t="s">
        <v>24</v>
      </c>
      <c r="B16" s="5">
        <v>13</v>
      </c>
      <c r="C16" s="5">
        <v>6</v>
      </c>
      <c r="D16" s="5">
        <v>1</v>
      </c>
      <c r="E16" s="5">
        <v>14</v>
      </c>
      <c r="F16" s="5">
        <v>3</v>
      </c>
      <c r="G16" s="5">
        <v>37</v>
      </c>
      <c r="H16" s="77">
        <f t="shared" si="0"/>
        <v>0.35135135135135137</v>
      </c>
      <c r="I16" s="77">
        <f t="shared" si="1"/>
        <v>0.16216216216216217</v>
      </c>
      <c r="J16" s="77">
        <f t="shared" si="1"/>
        <v>2.7027027027027029E-2</v>
      </c>
      <c r="K16" s="77">
        <f t="shared" si="1"/>
        <v>0.3783783783783784</v>
      </c>
      <c r="L16" s="77">
        <f t="shared" si="1"/>
        <v>8.1081081081081086E-2</v>
      </c>
    </row>
    <row r="17" spans="1:12">
      <c r="A17" s="17" t="s">
        <v>25</v>
      </c>
      <c r="B17" s="5">
        <v>1</v>
      </c>
      <c r="C17" s="5">
        <v>3</v>
      </c>
      <c r="D17" s="5">
        <v>3</v>
      </c>
      <c r="E17" s="5">
        <v>2</v>
      </c>
      <c r="F17" s="5"/>
      <c r="G17" s="5">
        <v>9</v>
      </c>
      <c r="H17" s="77">
        <f t="shared" si="0"/>
        <v>0.1111111111111111</v>
      </c>
      <c r="I17" s="77">
        <f t="shared" si="1"/>
        <v>0.33333333333333331</v>
      </c>
      <c r="J17" s="77">
        <f t="shared" si="1"/>
        <v>0.33333333333333331</v>
      </c>
      <c r="K17" s="77">
        <f t="shared" si="1"/>
        <v>0.22222222222222221</v>
      </c>
      <c r="L17" s="77">
        <f t="shared" si="1"/>
        <v>0</v>
      </c>
    </row>
    <row r="18" spans="1:12">
      <c r="A18" s="17" t="s">
        <v>26</v>
      </c>
      <c r="B18" s="5">
        <v>2</v>
      </c>
      <c r="C18" s="5"/>
      <c r="D18" s="5">
        <v>1</v>
      </c>
      <c r="E18" s="5"/>
      <c r="F18" s="5"/>
      <c r="G18" s="5">
        <v>3</v>
      </c>
      <c r="H18" s="77">
        <f t="shared" si="0"/>
        <v>0.66666666666666663</v>
      </c>
      <c r="I18" s="77">
        <f t="shared" si="1"/>
        <v>0</v>
      </c>
      <c r="J18" s="77">
        <f t="shared" si="1"/>
        <v>0.33333333333333331</v>
      </c>
      <c r="K18" s="77">
        <f t="shared" si="1"/>
        <v>0</v>
      </c>
      <c r="L18" s="77">
        <f t="shared" si="1"/>
        <v>0</v>
      </c>
    </row>
    <row r="19" spans="1:12">
      <c r="A19" s="17" t="s">
        <v>27</v>
      </c>
      <c r="B19" s="5">
        <v>11</v>
      </c>
      <c r="C19" s="5">
        <v>17</v>
      </c>
      <c r="D19" s="5">
        <v>6</v>
      </c>
      <c r="E19" s="5">
        <v>20</v>
      </c>
      <c r="F19" s="5"/>
      <c r="G19" s="5">
        <v>54</v>
      </c>
      <c r="H19" s="77">
        <f t="shared" si="0"/>
        <v>0.20370370370370369</v>
      </c>
      <c r="I19" s="77">
        <f t="shared" si="1"/>
        <v>0.31481481481481483</v>
      </c>
      <c r="J19" s="77">
        <f t="shared" si="1"/>
        <v>0.1111111111111111</v>
      </c>
      <c r="K19" s="77">
        <f t="shared" si="1"/>
        <v>0.37037037037037035</v>
      </c>
      <c r="L19" s="77">
        <f t="shared" si="1"/>
        <v>0</v>
      </c>
    </row>
    <row r="20" spans="1:12">
      <c r="A20" s="17" t="s">
        <v>28</v>
      </c>
      <c r="B20" s="5">
        <v>2</v>
      </c>
      <c r="C20" s="5">
        <v>12</v>
      </c>
      <c r="D20" s="5">
        <v>3</v>
      </c>
      <c r="E20" s="5">
        <v>10</v>
      </c>
      <c r="F20" s="5"/>
      <c r="G20" s="5">
        <v>27</v>
      </c>
      <c r="H20" s="77">
        <f t="shared" si="0"/>
        <v>7.407407407407407E-2</v>
      </c>
      <c r="I20" s="77">
        <f t="shared" ref="I20:I25" si="2">C20/$G20</f>
        <v>0.44444444444444442</v>
      </c>
      <c r="J20" s="77">
        <f t="shared" ref="J20:J25" si="3">D20/$G20</f>
        <v>0.1111111111111111</v>
      </c>
      <c r="K20" s="77">
        <f t="shared" ref="K20:K25" si="4">E20/$G20</f>
        <v>0.37037037037037035</v>
      </c>
      <c r="L20" s="77">
        <f t="shared" ref="L20:L25" si="5">F20/$G20</f>
        <v>0</v>
      </c>
    </row>
    <row r="21" spans="1:12">
      <c r="A21" s="17" t="s">
        <v>29</v>
      </c>
      <c r="B21" s="5">
        <v>3</v>
      </c>
      <c r="C21" s="5"/>
      <c r="D21" s="5">
        <v>1</v>
      </c>
      <c r="E21" s="5">
        <v>1</v>
      </c>
      <c r="F21" s="5"/>
      <c r="G21" s="5">
        <v>5</v>
      </c>
      <c r="H21" s="77">
        <f t="shared" si="0"/>
        <v>0.6</v>
      </c>
      <c r="I21" s="77">
        <f t="shared" si="2"/>
        <v>0</v>
      </c>
      <c r="J21" s="77">
        <f t="shared" si="3"/>
        <v>0.2</v>
      </c>
      <c r="K21" s="77">
        <f t="shared" si="4"/>
        <v>0.2</v>
      </c>
      <c r="L21" s="77">
        <f t="shared" si="5"/>
        <v>0</v>
      </c>
    </row>
    <row r="22" spans="1:12">
      <c r="A22" s="17" t="s">
        <v>30</v>
      </c>
      <c r="B22" s="5">
        <v>3</v>
      </c>
      <c r="C22" s="5">
        <v>3</v>
      </c>
      <c r="D22" s="5">
        <v>3</v>
      </c>
      <c r="E22" s="5">
        <v>4</v>
      </c>
      <c r="F22" s="5"/>
      <c r="G22" s="5">
        <v>13</v>
      </c>
      <c r="H22" s="77">
        <f t="shared" si="0"/>
        <v>0.23076923076923078</v>
      </c>
      <c r="I22" s="77">
        <f t="shared" si="2"/>
        <v>0.23076923076923078</v>
      </c>
      <c r="J22" s="77">
        <f t="shared" si="3"/>
        <v>0.23076923076923078</v>
      </c>
      <c r="K22" s="77">
        <f t="shared" si="4"/>
        <v>0.30769230769230771</v>
      </c>
      <c r="L22" s="77">
        <f t="shared" si="5"/>
        <v>0</v>
      </c>
    </row>
    <row r="23" spans="1:12">
      <c r="A23" s="17" t="s">
        <v>31</v>
      </c>
      <c r="B23" s="5">
        <v>16</v>
      </c>
      <c r="C23" s="5">
        <v>15</v>
      </c>
      <c r="D23" s="5">
        <v>4</v>
      </c>
      <c r="E23" s="5">
        <v>15</v>
      </c>
      <c r="F23" s="5"/>
      <c r="G23" s="5">
        <v>50</v>
      </c>
      <c r="H23" s="77">
        <f t="shared" si="0"/>
        <v>0.32</v>
      </c>
      <c r="I23" s="77">
        <f t="shared" si="2"/>
        <v>0.3</v>
      </c>
      <c r="J23" s="77">
        <f t="shared" si="3"/>
        <v>0.08</v>
      </c>
      <c r="K23" s="77">
        <f t="shared" si="4"/>
        <v>0.3</v>
      </c>
      <c r="L23" s="77">
        <f t="shared" si="5"/>
        <v>0</v>
      </c>
    </row>
    <row r="24" spans="1:12">
      <c r="A24" s="17" t="s">
        <v>32</v>
      </c>
      <c r="B24" s="5">
        <v>6</v>
      </c>
      <c r="C24" s="5">
        <v>2</v>
      </c>
      <c r="D24" s="5">
        <v>2</v>
      </c>
      <c r="E24" s="5">
        <v>3</v>
      </c>
      <c r="F24" s="5"/>
      <c r="G24" s="5">
        <v>13</v>
      </c>
      <c r="H24" s="77">
        <f t="shared" si="0"/>
        <v>0.46153846153846156</v>
      </c>
      <c r="I24" s="77">
        <f t="shared" si="2"/>
        <v>0.15384615384615385</v>
      </c>
      <c r="J24" s="77">
        <f t="shared" si="3"/>
        <v>0.15384615384615385</v>
      </c>
      <c r="K24" s="77">
        <f t="shared" si="4"/>
        <v>0.23076923076923078</v>
      </c>
      <c r="L24" s="77">
        <f t="shared" si="5"/>
        <v>0</v>
      </c>
    </row>
    <row r="25" spans="1:12">
      <c r="A25" s="21" t="s">
        <v>52</v>
      </c>
      <c r="B25" s="57">
        <v>104</v>
      </c>
      <c r="C25" s="57">
        <v>117</v>
      </c>
      <c r="D25" s="57">
        <v>59</v>
      </c>
      <c r="E25" s="57">
        <v>135</v>
      </c>
      <c r="F25" s="57">
        <v>18</v>
      </c>
      <c r="G25" s="57">
        <v>433</v>
      </c>
      <c r="H25" s="78">
        <f t="shared" si="0"/>
        <v>0.24018475750577367</v>
      </c>
      <c r="I25" s="78">
        <f t="shared" si="2"/>
        <v>0.2702078521939954</v>
      </c>
      <c r="J25" s="78">
        <f t="shared" si="3"/>
        <v>0.13625866050808313</v>
      </c>
      <c r="K25" s="78">
        <f t="shared" si="4"/>
        <v>0.31177829099307158</v>
      </c>
      <c r="L25" s="78">
        <f t="shared" si="5"/>
        <v>4.1570438799076209E-2</v>
      </c>
    </row>
    <row r="33" spans="6:6">
      <c r="F33" t="s">
        <v>87</v>
      </c>
    </row>
  </sheetData>
  <mergeCells count="1">
    <mergeCell ref="A1:L1"/>
  </mergeCells>
  <printOptions gridLines="1"/>
  <pageMargins left="0.7" right="0.7" top="0.75" bottom="0.75" header="0.5" footer="0.5"/>
  <pageSetup paperSize="9" orientation="portrait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</sheetPr>
  <dimension ref="A1:H35"/>
  <sheetViews>
    <sheetView showGridLines="0" zoomScale="85" workbookViewId="0">
      <selection activeCell="A19" sqref="A19"/>
    </sheetView>
  </sheetViews>
  <sheetFormatPr defaultColWidth="9.140625" defaultRowHeight="15"/>
  <cols>
    <col min="1" max="1" width="15.7109375" customWidth="1"/>
    <col min="2" max="3" width="12.85546875" customWidth="1"/>
    <col min="4" max="4" width="15.7109375" customWidth="1"/>
    <col min="5" max="5" width="12.85546875" customWidth="1"/>
    <col min="6" max="7" width="15.7109375" customWidth="1"/>
    <col min="8" max="8" width="15.42578125" style="256" bestFit="1" customWidth="1"/>
    <col min="9" max="9" width="15.7109375" customWidth="1"/>
    <col min="10" max="10" width="12.85546875" customWidth="1"/>
    <col min="11" max="11" width="15.7109375" customWidth="1"/>
    <col min="12" max="12" width="12.85546875" customWidth="1"/>
    <col min="13" max="13" width="15.7109375" customWidth="1"/>
    <col min="14" max="14" width="12.85546875" customWidth="1"/>
    <col min="15" max="15" width="15.7109375" customWidth="1"/>
    <col min="16" max="16" width="12.85546875" customWidth="1"/>
  </cols>
  <sheetData>
    <row r="1" spans="1:8" ht="33" customHeight="1">
      <c r="A1" s="420" t="s">
        <v>601</v>
      </c>
      <c r="B1" s="420"/>
      <c r="C1" s="420"/>
      <c r="D1" s="420"/>
      <c r="E1" s="420"/>
      <c r="F1" s="420"/>
      <c r="G1" s="257"/>
    </row>
    <row r="2" spans="1:8" ht="36" customHeight="1">
      <c r="A2" s="420" t="s">
        <v>602</v>
      </c>
      <c r="B2" s="420"/>
      <c r="C2" s="420"/>
      <c r="D2" s="420"/>
      <c r="E2" s="420"/>
      <c r="F2" s="420"/>
      <c r="G2" s="257"/>
    </row>
    <row r="4" spans="1:8" ht="25.5">
      <c r="A4" s="112" t="s">
        <v>7</v>
      </c>
      <c r="B4" s="180" t="s">
        <v>64</v>
      </c>
      <c r="C4" s="180" t="s">
        <v>372</v>
      </c>
      <c r="D4" s="180" t="s">
        <v>603</v>
      </c>
      <c r="E4" s="180" t="s">
        <v>604</v>
      </c>
      <c r="F4" s="180" t="s">
        <v>605</v>
      </c>
      <c r="G4" s="157"/>
    </row>
    <row r="5" spans="1:8">
      <c r="A5" s="17" t="s">
        <v>587</v>
      </c>
      <c r="B5" s="258">
        <v>97734</v>
      </c>
      <c r="C5" s="258">
        <v>12115</v>
      </c>
      <c r="D5" s="19">
        <f t="shared" ref="D5:D17" si="0">(B5/B$17)*100</f>
        <v>26.358884735504962</v>
      </c>
      <c r="E5" s="85">
        <f t="shared" ref="E5:E17" si="1">(C5/$B$17)*100</f>
        <v>3.2674185909779871</v>
      </c>
      <c r="F5" s="85">
        <f t="shared" ref="F5:F17" si="2">(C5/B5)*100</f>
        <v>12.395890887510999</v>
      </c>
      <c r="G5" s="132"/>
      <c r="H5" s="44"/>
    </row>
    <row r="6" spans="1:8">
      <c r="A6" s="17" t="s">
        <v>588</v>
      </c>
      <c r="B6" s="258">
        <v>50135</v>
      </c>
      <c r="C6" s="258">
        <v>13806</v>
      </c>
      <c r="D6" s="19">
        <f t="shared" si="0"/>
        <v>13.521422291265486</v>
      </c>
      <c r="E6" s="85">
        <f t="shared" si="1"/>
        <v>3.7234817224137093</v>
      </c>
      <c r="F6" s="85">
        <f t="shared" si="2"/>
        <v>27.537648349456468</v>
      </c>
      <c r="G6" s="132"/>
    </row>
    <row r="7" spans="1:8">
      <c r="A7" s="17" t="s">
        <v>589</v>
      </c>
      <c r="B7" s="258">
        <v>14336</v>
      </c>
      <c r="C7" s="258">
        <v>14336</v>
      </c>
      <c r="D7" s="19">
        <f t="shared" si="0"/>
        <v>3.8664228576360231</v>
      </c>
      <c r="E7" s="85">
        <f t="shared" si="1"/>
        <v>3.8664228576360231</v>
      </c>
      <c r="F7" s="85">
        <f t="shared" si="2"/>
        <v>100</v>
      </c>
      <c r="G7" s="132"/>
    </row>
    <row r="8" spans="1:8">
      <c r="A8" s="17" t="s">
        <v>590</v>
      </c>
      <c r="B8" s="258">
        <v>91143</v>
      </c>
      <c r="C8" s="258">
        <v>2237</v>
      </c>
      <c r="D8" s="19">
        <f t="shared" si="0"/>
        <v>24.581290353900677</v>
      </c>
      <c r="E8" s="85">
        <f t="shared" si="1"/>
        <v>0.6033194707402193</v>
      </c>
      <c r="F8" s="85">
        <f t="shared" si="2"/>
        <v>2.4543848677353171</v>
      </c>
      <c r="G8" s="132"/>
    </row>
    <row r="9" spans="1:8">
      <c r="A9" s="17" t="s">
        <v>591</v>
      </c>
      <c r="B9" s="258">
        <v>25540</v>
      </c>
      <c r="C9" s="258">
        <v>1796</v>
      </c>
      <c r="D9" s="19">
        <f t="shared" si="0"/>
        <v>6.8881445161847115</v>
      </c>
      <c r="E9" s="85">
        <f t="shared" si="1"/>
        <v>0.48438165822504864</v>
      </c>
      <c r="F9" s="85">
        <f t="shared" si="2"/>
        <v>7.0321064996084575</v>
      </c>
      <c r="G9" s="132"/>
    </row>
    <row r="10" spans="1:8">
      <c r="A10" s="17" t="s">
        <v>592</v>
      </c>
      <c r="B10" s="258">
        <v>4365</v>
      </c>
      <c r="C10" s="258">
        <v>4365</v>
      </c>
      <c r="D10" s="19">
        <f t="shared" si="0"/>
        <v>1.1772416136705666</v>
      </c>
      <c r="E10" s="85">
        <f t="shared" si="1"/>
        <v>1.1772416136705666</v>
      </c>
      <c r="F10" s="85">
        <f t="shared" si="2"/>
        <v>100</v>
      </c>
      <c r="G10" s="132"/>
    </row>
    <row r="11" spans="1:8">
      <c r="A11" s="17" t="s">
        <v>593</v>
      </c>
      <c r="B11" s="258">
        <v>47407</v>
      </c>
      <c r="C11" s="258">
        <v>40166</v>
      </c>
      <c r="D11" s="19">
        <f t="shared" si="0"/>
        <v>12.785679995253277</v>
      </c>
      <c r="E11" s="85">
        <f t="shared" si="1"/>
        <v>10.832780447810304</v>
      </c>
      <c r="F11" s="85">
        <f t="shared" si="2"/>
        <v>84.725884363068744</v>
      </c>
      <c r="G11" s="132"/>
    </row>
    <row r="12" spans="1:8">
      <c r="A12" s="17" t="s">
        <v>594</v>
      </c>
      <c r="B12" s="258">
        <v>8570</v>
      </c>
      <c r="C12" s="258">
        <v>7975</v>
      </c>
      <c r="D12" s="19">
        <f t="shared" si="0"/>
        <v>2.3113311865193027</v>
      </c>
      <c r="E12" s="85">
        <f t="shared" si="1"/>
        <v>2.1508595347131196</v>
      </c>
      <c r="F12" s="85">
        <f t="shared" si="2"/>
        <v>93.057176196032671</v>
      </c>
      <c r="G12" s="132"/>
    </row>
    <row r="13" spans="1:8">
      <c r="A13" s="17" t="s">
        <v>595</v>
      </c>
      <c r="B13" s="258">
        <v>4866</v>
      </c>
      <c r="C13" s="258">
        <v>4361</v>
      </c>
      <c r="D13" s="19">
        <f t="shared" si="0"/>
        <v>1.3123614414939235</v>
      </c>
      <c r="E13" s="85">
        <f t="shared" si="1"/>
        <v>1.1761628126500208</v>
      </c>
      <c r="F13" s="85">
        <f t="shared" si="2"/>
        <v>89.621866009042336</v>
      </c>
      <c r="G13" s="132"/>
    </row>
    <row r="14" spans="1:8">
      <c r="A14" s="17" t="s">
        <v>596</v>
      </c>
      <c r="B14" s="258">
        <v>6094</v>
      </c>
      <c r="C14" s="258">
        <v>5060</v>
      </c>
      <c r="D14" s="19">
        <f t="shared" si="0"/>
        <v>1.6435533548014736</v>
      </c>
      <c r="E14" s="85">
        <f t="shared" si="1"/>
        <v>1.3646832909903932</v>
      </c>
      <c r="F14" s="85">
        <f t="shared" si="2"/>
        <v>83.032490974729242</v>
      </c>
      <c r="G14" s="132"/>
    </row>
    <row r="15" spans="1:8">
      <c r="A15" s="17" t="s">
        <v>597</v>
      </c>
      <c r="B15" s="258">
        <v>1887</v>
      </c>
      <c r="C15" s="258">
        <v>1369</v>
      </c>
      <c r="D15" s="19">
        <f t="shared" si="0"/>
        <v>0.50892438144246488</v>
      </c>
      <c r="E15" s="85">
        <f t="shared" si="1"/>
        <v>0.36921964928178819</v>
      </c>
      <c r="F15" s="85">
        <f t="shared" si="2"/>
        <v>72.549019607843135</v>
      </c>
      <c r="G15" s="132"/>
    </row>
    <row r="16" spans="1:8">
      <c r="A16" s="17" t="s">
        <v>598</v>
      </c>
      <c r="B16" s="258">
        <v>18705</v>
      </c>
      <c r="C16" s="258">
        <v>8165</v>
      </c>
      <c r="D16" s="19">
        <f t="shared" si="0"/>
        <v>5.0447432723271355</v>
      </c>
      <c r="E16" s="85">
        <f t="shared" si="1"/>
        <v>2.2021025831890437</v>
      </c>
      <c r="F16" s="85">
        <f t="shared" si="2"/>
        <v>43.651430098904036</v>
      </c>
      <c r="G16" s="132"/>
    </row>
    <row r="17" spans="1:7">
      <c r="A17" s="21" t="s">
        <v>557</v>
      </c>
      <c r="B17" s="259">
        <f>SUM(B5:B16)</f>
        <v>370782</v>
      </c>
      <c r="C17" s="259">
        <f>SUM(C5:C16)</f>
        <v>115751</v>
      </c>
      <c r="D17" s="260">
        <f t="shared" si="0"/>
        <v>100</v>
      </c>
      <c r="E17" s="260">
        <f t="shared" si="1"/>
        <v>31.218074232298225</v>
      </c>
      <c r="F17" s="260">
        <f t="shared" si="2"/>
        <v>31.218074232298225</v>
      </c>
      <c r="G17" s="132"/>
    </row>
    <row r="18" spans="1:7">
      <c r="D18" s="58"/>
    </row>
    <row r="20" spans="1:7">
      <c r="A20" s="58"/>
      <c r="B20" s="58"/>
      <c r="C20" s="58"/>
      <c r="D20" s="58"/>
      <c r="E20" s="58"/>
      <c r="F20" s="58"/>
      <c r="G20" s="58"/>
    </row>
    <row r="21" spans="1:7">
      <c r="A21" s="58"/>
      <c r="B21" s="58"/>
      <c r="C21" s="58"/>
      <c r="D21" s="58"/>
      <c r="E21" s="58"/>
      <c r="F21" s="58"/>
      <c r="G21" s="58"/>
    </row>
    <row r="22" spans="1:7">
      <c r="A22" s="58"/>
      <c r="B22" s="58"/>
      <c r="C22" s="58"/>
      <c r="D22" s="58"/>
      <c r="E22" s="58"/>
      <c r="F22" s="58"/>
      <c r="G22" s="58"/>
    </row>
    <row r="23" spans="1:7">
      <c r="A23" s="49"/>
      <c r="B23" s="49"/>
      <c r="D23" s="58"/>
      <c r="E23" s="58"/>
      <c r="F23" s="58"/>
      <c r="G23" s="58"/>
    </row>
    <row r="24" spans="1:7">
      <c r="A24" s="49"/>
      <c r="B24" s="49"/>
      <c r="C24" s="58"/>
      <c r="D24" s="58"/>
      <c r="E24" s="58"/>
      <c r="F24" s="58"/>
      <c r="G24" s="58"/>
    </row>
    <row r="25" spans="1:7">
      <c r="A25" s="49"/>
      <c r="B25" s="49"/>
      <c r="C25" s="58"/>
      <c r="D25" s="58"/>
      <c r="E25" s="58"/>
      <c r="F25" s="58"/>
      <c r="G25" s="58"/>
    </row>
    <row r="26" spans="1:7">
      <c r="A26" s="49"/>
      <c r="B26" s="49"/>
      <c r="C26" s="58"/>
      <c r="D26" s="58"/>
      <c r="E26" s="58"/>
      <c r="F26" s="58"/>
      <c r="G26" s="58"/>
    </row>
    <row r="27" spans="1:7">
      <c r="A27" s="49"/>
      <c r="B27" s="49"/>
      <c r="C27" s="58"/>
      <c r="D27" s="58"/>
      <c r="E27" s="58"/>
      <c r="F27" s="58"/>
      <c r="G27" s="58"/>
    </row>
    <row r="28" spans="1:7">
      <c r="A28" s="49"/>
      <c r="B28" s="49"/>
      <c r="C28" s="58"/>
      <c r="D28" s="58"/>
      <c r="E28" s="58"/>
      <c r="F28" s="58"/>
      <c r="G28" s="58"/>
    </row>
    <row r="29" spans="1:7">
      <c r="A29" s="49"/>
      <c r="B29" s="49"/>
      <c r="C29" s="58"/>
      <c r="D29" s="58"/>
      <c r="E29" s="58"/>
      <c r="F29" s="58"/>
      <c r="G29" s="58"/>
    </row>
    <row r="30" spans="1:7">
      <c r="A30" s="49"/>
      <c r="B30" s="49"/>
      <c r="C30" s="58"/>
      <c r="D30" s="58"/>
      <c r="E30" s="58"/>
      <c r="F30" s="58"/>
      <c r="G30" s="58"/>
    </row>
    <row r="31" spans="1:7" ht="16.5" customHeight="1">
      <c r="A31" s="49"/>
      <c r="B31" s="49"/>
      <c r="C31" s="58"/>
      <c r="D31" s="58"/>
      <c r="E31" s="58"/>
      <c r="F31" s="58"/>
      <c r="G31" s="58"/>
    </row>
    <row r="32" spans="1:7">
      <c r="A32" s="49"/>
      <c r="B32" s="49"/>
      <c r="C32" s="58"/>
      <c r="D32" s="58"/>
      <c r="E32" s="58"/>
      <c r="F32" s="58"/>
      <c r="G32" s="58"/>
    </row>
    <row r="33" spans="1:7">
      <c r="A33" s="49"/>
      <c r="B33" s="49"/>
      <c r="C33" s="58"/>
      <c r="D33" s="58"/>
      <c r="E33" s="58"/>
      <c r="F33" s="58"/>
      <c r="G33" s="58"/>
    </row>
    <row r="34" spans="1:7">
      <c r="A34" s="49"/>
      <c r="B34" s="49"/>
      <c r="C34" s="58"/>
      <c r="D34" s="58"/>
      <c r="E34" s="58"/>
      <c r="F34" s="58"/>
      <c r="G34" s="58"/>
    </row>
    <row r="35" spans="1:7">
      <c r="A35" s="261"/>
      <c r="B35" s="261"/>
      <c r="C35" s="58"/>
      <c r="D35" s="58"/>
    </row>
  </sheetData>
  <mergeCells count="2">
    <mergeCell ref="A1:F1"/>
    <mergeCell ref="A2:F2"/>
  </mergeCells>
  <printOptions gridLinesSet="0"/>
  <pageMargins left="0.25" right="0.25" top="0.75" bottom="0.75" header="0.5" footer="0.5"/>
  <pageSetup paperSize="9" orientation="landscape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N25"/>
  <sheetViews>
    <sheetView workbookViewId="0">
      <selection activeCell="A27" sqref="A27"/>
    </sheetView>
  </sheetViews>
  <sheetFormatPr defaultColWidth="8.85546875" defaultRowHeight="15"/>
  <cols>
    <col min="1" max="1" width="17.42578125" customWidth="1"/>
    <col min="2" max="3" width="5.7109375" bestFit="1" customWidth="1"/>
    <col min="4" max="4" width="6.7109375" bestFit="1" customWidth="1"/>
    <col min="5" max="5" width="5" bestFit="1" customWidth="1"/>
    <col min="6" max="6" width="5.7109375" bestFit="1" customWidth="1"/>
    <col min="7" max="9" width="6.7109375" bestFit="1" customWidth="1"/>
    <col min="10" max="13" width="5.7109375" bestFit="1" customWidth="1"/>
    <col min="14" max="14" width="11.140625" bestFit="1" customWidth="1"/>
  </cols>
  <sheetData>
    <row r="1" spans="1:14" ht="33" customHeight="1">
      <c r="A1" s="420" t="s">
        <v>606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15.75">
      <c r="A2" s="262"/>
    </row>
    <row r="3" spans="1:14" ht="51.6" customHeight="1">
      <c r="A3" s="263" t="s">
        <v>7</v>
      </c>
      <c r="B3" s="264" t="s">
        <v>587</v>
      </c>
      <c r="C3" s="264" t="s">
        <v>588</v>
      </c>
      <c r="D3" s="264" t="s">
        <v>589</v>
      </c>
      <c r="E3" s="264" t="s">
        <v>590</v>
      </c>
      <c r="F3" s="264" t="s">
        <v>591</v>
      </c>
      <c r="G3" s="264" t="s">
        <v>592</v>
      </c>
      <c r="H3" s="264" t="s">
        <v>593</v>
      </c>
      <c r="I3" s="264" t="s">
        <v>594</v>
      </c>
      <c r="J3" s="264" t="s">
        <v>595</v>
      </c>
      <c r="K3" s="264" t="s">
        <v>596</v>
      </c>
      <c r="L3" s="264" t="s">
        <v>597</v>
      </c>
      <c r="M3" s="264" t="s">
        <v>598</v>
      </c>
      <c r="N3" s="265" t="s">
        <v>607</v>
      </c>
    </row>
    <row r="4" spans="1:14">
      <c r="A4" s="266" t="s">
        <v>12</v>
      </c>
      <c r="B4" s="267">
        <v>8.0723234624145785</v>
      </c>
      <c r="C4" s="267">
        <v>24.953886693017129</v>
      </c>
      <c r="D4" s="267">
        <v>100</v>
      </c>
      <c r="E4" s="267">
        <v>1.7456713028668747</v>
      </c>
      <c r="F4" s="267">
        <v>6.9699903194578905</v>
      </c>
      <c r="G4" s="267">
        <v>100</v>
      </c>
      <c r="H4" s="267">
        <v>76.581576026637066</v>
      </c>
      <c r="I4" s="267">
        <v>96.438356164383563</v>
      </c>
      <c r="J4" s="267">
        <v>95.372750642673523</v>
      </c>
      <c r="K4" s="267">
        <v>82.487309644670049</v>
      </c>
      <c r="L4" s="267">
        <v>65.217391304347828</v>
      </c>
      <c r="M4" s="267">
        <v>42.789438050101559</v>
      </c>
      <c r="N4" s="268">
        <v>6986</v>
      </c>
    </row>
    <row r="5" spans="1:14">
      <c r="A5" s="266" t="s">
        <v>13</v>
      </c>
      <c r="B5" s="267">
        <v>10.76923076923077</v>
      </c>
      <c r="C5" s="267">
        <v>21.052631578947366</v>
      </c>
      <c r="D5" s="267">
        <v>100</v>
      </c>
      <c r="E5" s="267">
        <v>1.0204081632653061</v>
      </c>
      <c r="F5" s="267">
        <v>7.1428571428571423</v>
      </c>
      <c r="G5" s="267">
        <v>100</v>
      </c>
      <c r="H5" s="267">
        <v>80.612244897959187</v>
      </c>
      <c r="I5" s="267">
        <v>63.157894736842103</v>
      </c>
      <c r="J5" s="267">
        <v>66.666666666666657</v>
      </c>
      <c r="K5" s="267">
        <v>80</v>
      </c>
      <c r="L5" s="267">
        <v>50</v>
      </c>
      <c r="M5" s="267">
        <v>20</v>
      </c>
      <c r="N5" s="269">
        <v>201</v>
      </c>
    </row>
    <row r="6" spans="1:14">
      <c r="A6" s="266" t="s">
        <v>14</v>
      </c>
      <c r="B6" s="267">
        <v>8.4935453487727859</v>
      </c>
      <c r="C6" s="267">
        <v>22.065813528336381</v>
      </c>
      <c r="D6" s="267">
        <v>100</v>
      </c>
      <c r="E6" s="267">
        <v>1.7374209659422986</v>
      </c>
      <c r="F6" s="267">
        <v>5.2359405300581772</v>
      </c>
      <c r="G6" s="267">
        <v>100</v>
      </c>
      <c r="H6" s="267">
        <v>73.945595208385328</v>
      </c>
      <c r="I6" s="267">
        <v>87.569230769230771</v>
      </c>
      <c r="J6" s="267">
        <v>82.985729967069162</v>
      </c>
      <c r="K6" s="267">
        <v>73.666384419983061</v>
      </c>
      <c r="L6" s="267">
        <v>60.9375</v>
      </c>
      <c r="M6" s="267">
        <v>27.348944781728825</v>
      </c>
      <c r="N6" s="268">
        <v>17203</v>
      </c>
    </row>
    <row r="7" spans="1:14">
      <c r="A7" s="266" t="s">
        <v>70</v>
      </c>
      <c r="B7" s="267">
        <v>13.646532438478747</v>
      </c>
      <c r="C7" s="267">
        <v>30.511463844797177</v>
      </c>
      <c r="D7" s="267">
        <v>100</v>
      </c>
      <c r="E7" s="267">
        <v>1.8738288569643973</v>
      </c>
      <c r="F7" s="267">
        <v>6.8062827225130889</v>
      </c>
      <c r="G7" s="267">
        <v>100</v>
      </c>
      <c r="H7" s="267">
        <v>58.970099667774093</v>
      </c>
      <c r="I7" s="267">
        <v>94.326241134751783</v>
      </c>
      <c r="J7" s="267">
        <v>95.652173913043484</v>
      </c>
      <c r="K7" s="267">
        <v>79.120879120879124</v>
      </c>
      <c r="L7" s="267">
        <v>86</v>
      </c>
      <c r="M7" s="267">
        <v>36.697247706422019</v>
      </c>
      <c r="N7" s="268">
        <v>1285</v>
      </c>
    </row>
    <row r="8" spans="1:14">
      <c r="A8" s="266" t="s">
        <v>71</v>
      </c>
      <c r="B8" s="267">
        <v>4.5548654244306412</v>
      </c>
      <c r="C8" s="267">
        <v>16.417910447761194</v>
      </c>
      <c r="D8" s="267">
        <v>100</v>
      </c>
      <c r="E8" s="267">
        <v>0.93220338983050854</v>
      </c>
      <c r="F8" s="267">
        <v>3.2448377581120944</v>
      </c>
      <c r="G8" s="267">
        <v>100</v>
      </c>
      <c r="H8" s="267">
        <v>65.339578454332553</v>
      </c>
      <c r="I8" s="267">
        <v>98.924731182795696</v>
      </c>
      <c r="J8" s="267">
        <v>100</v>
      </c>
      <c r="K8" s="267">
        <v>80</v>
      </c>
      <c r="L8" s="267">
        <v>56.25</v>
      </c>
      <c r="M8" s="267">
        <v>32.335329341317362</v>
      </c>
      <c r="N8" s="268">
        <v>768</v>
      </c>
    </row>
    <row r="9" spans="1:14">
      <c r="A9" s="266" t="s">
        <v>17</v>
      </c>
      <c r="B9" s="267">
        <v>8.8214783821478377</v>
      </c>
      <c r="C9" s="267">
        <v>24.909976699851725</v>
      </c>
      <c r="D9" s="267">
        <v>100</v>
      </c>
      <c r="E9" s="267">
        <v>2.0347229901581336</v>
      </c>
      <c r="F9" s="267">
        <v>5.0727340544572916</v>
      </c>
      <c r="G9" s="267">
        <v>100</v>
      </c>
      <c r="H9" s="267">
        <v>75.285758418288538</v>
      </c>
      <c r="I9" s="267">
        <v>97.21448467966573</v>
      </c>
      <c r="J9" s="267">
        <v>94.796380090497735</v>
      </c>
      <c r="K9" s="267">
        <v>88.185654008438817</v>
      </c>
      <c r="L9" s="267">
        <v>76.19047619047619</v>
      </c>
      <c r="M9" s="267">
        <v>45.393858477970625</v>
      </c>
      <c r="N9" s="268">
        <v>8006</v>
      </c>
    </row>
    <row r="10" spans="1:14" ht="18.75" customHeight="1">
      <c r="A10" s="266" t="s">
        <v>18</v>
      </c>
      <c r="B10" s="267">
        <v>6.1439706556625406</v>
      </c>
      <c r="C10" s="267">
        <v>23.174872665534803</v>
      </c>
      <c r="D10" s="267">
        <v>100</v>
      </c>
      <c r="E10" s="267">
        <v>1.4925373134328357</v>
      </c>
      <c r="F10" s="267">
        <v>5</v>
      </c>
      <c r="G10" s="267">
        <v>100</v>
      </c>
      <c r="H10" s="267">
        <v>62.195121951219512</v>
      </c>
      <c r="I10" s="267">
        <v>99.494949494949495</v>
      </c>
      <c r="J10" s="267">
        <v>92.592592592592595</v>
      </c>
      <c r="K10" s="267">
        <v>78.761061946902657</v>
      </c>
      <c r="L10" s="267">
        <v>76.19047619047619</v>
      </c>
      <c r="M10" s="267">
        <v>35.112359550561798</v>
      </c>
      <c r="N10" s="268">
        <v>1525</v>
      </c>
    </row>
    <row r="11" spans="1:14">
      <c r="A11" s="266" t="s">
        <v>19</v>
      </c>
      <c r="B11" s="267">
        <v>12.788259958071279</v>
      </c>
      <c r="C11" s="267">
        <v>30.26196928635953</v>
      </c>
      <c r="D11" s="267">
        <v>100</v>
      </c>
      <c r="E11" s="267">
        <v>2.5169409486931271</v>
      </c>
      <c r="F11" s="267">
        <v>5.2</v>
      </c>
      <c r="G11" s="267">
        <v>100</v>
      </c>
      <c r="H11" s="267">
        <v>83.371298405466973</v>
      </c>
      <c r="I11" s="267">
        <v>93.723849372384933</v>
      </c>
      <c r="J11" s="267">
        <v>90.384615384615387</v>
      </c>
      <c r="K11" s="267">
        <v>83.846153846153854</v>
      </c>
      <c r="L11" s="267">
        <v>72.222222222222214</v>
      </c>
      <c r="M11" s="267">
        <v>49.622166246851386</v>
      </c>
      <c r="N11" s="268">
        <v>2483</v>
      </c>
    </row>
    <row r="12" spans="1:14">
      <c r="A12" s="266" t="s">
        <v>20</v>
      </c>
      <c r="B12" s="267">
        <v>7.4930502906242102</v>
      </c>
      <c r="C12" s="267">
        <v>19.383983572895279</v>
      </c>
      <c r="D12" s="267">
        <v>100</v>
      </c>
      <c r="E12" s="267">
        <v>1.3072709163346614</v>
      </c>
      <c r="F12" s="267">
        <v>3.6871508379888271</v>
      </c>
      <c r="G12" s="267">
        <v>100</v>
      </c>
      <c r="H12" s="267">
        <v>76.677419354838705</v>
      </c>
      <c r="I12" s="267">
        <v>97.281831187410589</v>
      </c>
      <c r="J12" s="267">
        <v>95.343137254901961</v>
      </c>
      <c r="K12" s="267">
        <v>84.745762711864401</v>
      </c>
      <c r="L12" s="267">
        <v>53.164556962025308</v>
      </c>
      <c r="M12" s="267">
        <v>41.281138790035584</v>
      </c>
      <c r="N12" s="268">
        <v>7520</v>
      </c>
    </row>
    <row r="13" spans="1:14">
      <c r="A13" s="266" t="s">
        <v>21</v>
      </c>
      <c r="B13" s="267">
        <v>7.9398447606727043</v>
      </c>
      <c r="C13" s="267">
        <v>20.588235294117645</v>
      </c>
      <c r="D13" s="267">
        <v>100</v>
      </c>
      <c r="E13" s="267">
        <v>2.0722135007849292</v>
      </c>
      <c r="F13" s="267">
        <v>6.6414686825053995</v>
      </c>
      <c r="G13" s="267">
        <v>100</v>
      </c>
      <c r="H13" s="267">
        <v>73.493975903614455</v>
      </c>
      <c r="I13" s="267">
        <v>75.49549549549549</v>
      </c>
      <c r="J13" s="267">
        <v>73.614775725593674</v>
      </c>
      <c r="K13" s="267">
        <v>63.285024154589372</v>
      </c>
      <c r="L13" s="267">
        <v>55.555555555555557</v>
      </c>
      <c r="M13" s="267">
        <v>21.523472099202834</v>
      </c>
      <c r="N13" s="268">
        <v>4994</v>
      </c>
    </row>
    <row r="14" spans="1:14">
      <c r="A14" s="266" t="s">
        <v>22</v>
      </c>
      <c r="B14" s="267">
        <v>8.3764705882352928</v>
      </c>
      <c r="C14" s="267">
        <v>24.874371859296481</v>
      </c>
      <c r="D14" s="267">
        <v>100</v>
      </c>
      <c r="E14" s="267">
        <v>1.4814814814814816</v>
      </c>
      <c r="F14" s="267">
        <v>7.3170731707317067</v>
      </c>
      <c r="G14" s="267">
        <v>100</v>
      </c>
      <c r="H14" s="267">
        <v>66.844919786096256</v>
      </c>
      <c r="I14" s="267">
        <v>92.64705882352942</v>
      </c>
      <c r="J14" s="267">
        <v>78.181818181818187</v>
      </c>
      <c r="K14" s="267">
        <v>62.62626262626263</v>
      </c>
      <c r="L14" s="267">
        <v>67.741935483870961</v>
      </c>
      <c r="M14" s="267">
        <v>23.021582733812952</v>
      </c>
      <c r="N14" s="268">
        <v>1289</v>
      </c>
    </row>
    <row r="15" spans="1:14">
      <c r="A15" s="266" t="s">
        <v>23</v>
      </c>
      <c r="B15" s="267">
        <v>7.6349275998244845</v>
      </c>
      <c r="C15" s="267">
        <v>21.524347212420608</v>
      </c>
      <c r="D15" s="267">
        <v>100</v>
      </c>
      <c r="E15" s="267">
        <v>2.1323856063971571</v>
      </c>
      <c r="F15" s="267">
        <v>6.0606060606060606</v>
      </c>
      <c r="G15" s="267">
        <v>100</v>
      </c>
      <c r="H15" s="267">
        <v>77.777777777777786</v>
      </c>
      <c r="I15" s="267">
        <v>85.892116182572607</v>
      </c>
      <c r="J15" s="267">
        <v>86.486486486486484</v>
      </c>
      <c r="K15" s="267">
        <v>77.443609022556387</v>
      </c>
      <c r="L15" s="267">
        <v>70.270270270270274</v>
      </c>
      <c r="M15" s="267">
        <v>35.092348284960423</v>
      </c>
      <c r="N15" s="268">
        <v>2445</v>
      </c>
    </row>
    <row r="16" spans="1:14" ht="15.75" customHeight="1">
      <c r="A16" s="266" t="s">
        <v>24</v>
      </c>
      <c r="B16" s="66"/>
      <c r="C16" s="66"/>
      <c r="D16" s="267"/>
      <c r="E16" s="66"/>
      <c r="F16" s="66"/>
      <c r="G16" s="267"/>
      <c r="H16" s="270"/>
      <c r="I16" s="267"/>
      <c r="J16" s="267"/>
      <c r="K16" s="267"/>
      <c r="L16" s="267"/>
      <c r="M16" s="267"/>
      <c r="N16" s="268"/>
    </row>
    <row r="17" spans="1:14">
      <c r="A17" s="266" t="s">
        <v>25</v>
      </c>
      <c r="B17" s="267">
        <v>10.056925996204933</v>
      </c>
      <c r="C17" s="267">
        <v>27.145085803432139</v>
      </c>
      <c r="D17" s="267">
        <v>100</v>
      </c>
      <c r="E17" s="267">
        <v>2.03125</v>
      </c>
      <c r="F17" s="267">
        <v>7.1294559099437143</v>
      </c>
      <c r="G17" s="267">
        <v>100</v>
      </c>
      <c r="H17" s="267">
        <v>86.236766121270449</v>
      </c>
      <c r="I17" s="267">
        <v>97.590361445783131</v>
      </c>
      <c r="J17" s="267">
        <v>95.555555555555557</v>
      </c>
      <c r="K17" s="267">
        <v>90.151515151515156</v>
      </c>
      <c r="L17" s="267">
        <v>80.952380952380949</v>
      </c>
      <c r="M17" s="267">
        <v>51.367781155015201</v>
      </c>
      <c r="N17" s="268">
        <v>2584</v>
      </c>
    </row>
    <row r="18" spans="1:14">
      <c r="A18" s="266" t="s">
        <v>26</v>
      </c>
      <c r="B18" s="267">
        <v>13.947990543735225</v>
      </c>
      <c r="C18" s="267">
        <v>27.004219409282697</v>
      </c>
      <c r="D18" s="267">
        <v>100</v>
      </c>
      <c r="E18" s="267">
        <v>5.221932114882506</v>
      </c>
      <c r="F18" s="270">
        <v>7.8431372549019605</v>
      </c>
      <c r="G18" s="267">
        <v>100</v>
      </c>
      <c r="H18" s="267">
        <v>97.297297297297305</v>
      </c>
      <c r="I18" s="267">
        <v>100</v>
      </c>
      <c r="J18" s="267">
        <v>94.117647058823522</v>
      </c>
      <c r="K18" s="267">
        <v>100</v>
      </c>
      <c r="L18" s="267">
        <v>100</v>
      </c>
      <c r="M18" s="267">
        <v>42.391304347826086</v>
      </c>
      <c r="N18" s="269">
        <v>618</v>
      </c>
    </row>
    <row r="19" spans="1:14">
      <c r="A19" s="266" t="s">
        <v>27</v>
      </c>
      <c r="B19" s="267">
        <v>22.121564072783585</v>
      </c>
      <c r="C19" s="267">
        <v>29.102773246329527</v>
      </c>
      <c r="D19" s="267">
        <v>100</v>
      </c>
      <c r="E19" s="267">
        <v>4.5970288922681011</v>
      </c>
      <c r="F19" s="267">
        <v>4.9920760697305857</v>
      </c>
      <c r="G19" s="267">
        <v>100</v>
      </c>
      <c r="H19" s="267">
        <v>96.171629369336046</v>
      </c>
      <c r="I19" s="267">
        <v>94.707828004410146</v>
      </c>
      <c r="J19" s="267">
        <v>86.833333333333329</v>
      </c>
      <c r="K19" s="267">
        <v>93.048780487804876</v>
      </c>
      <c r="L19" s="267">
        <v>85.263157894736835</v>
      </c>
      <c r="M19" s="267">
        <v>59</v>
      </c>
      <c r="N19" s="268">
        <v>23538</v>
      </c>
    </row>
    <row r="20" spans="1:14">
      <c r="A20" s="266" t="s">
        <v>28</v>
      </c>
      <c r="B20" s="267">
        <v>15.674656611904119</v>
      </c>
      <c r="C20" s="267">
        <v>33.323226197695568</v>
      </c>
      <c r="D20" s="267">
        <v>100</v>
      </c>
      <c r="E20" s="267">
        <v>3.1595829991980753</v>
      </c>
      <c r="F20" s="267">
        <v>7.797427652733119</v>
      </c>
      <c r="G20" s="267">
        <v>100</v>
      </c>
      <c r="H20" s="267">
        <v>95.280847145488039</v>
      </c>
      <c r="I20" s="267">
        <v>97.115384615384613</v>
      </c>
      <c r="J20" s="267">
        <v>93.931398416886552</v>
      </c>
      <c r="K20" s="267">
        <v>88.66799204771371</v>
      </c>
      <c r="L20" s="267">
        <v>91.2</v>
      </c>
      <c r="M20" s="267">
        <v>55.184411969380655</v>
      </c>
      <c r="N20" s="268">
        <v>10482</v>
      </c>
    </row>
    <row r="21" spans="1:14">
      <c r="A21" s="266" t="s">
        <v>29</v>
      </c>
      <c r="B21" s="267">
        <v>15.995975855130784</v>
      </c>
      <c r="C21" s="267">
        <v>33.854166666666671</v>
      </c>
      <c r="D21" s="267">
        <v>100</v>
      </c>
      <c r="E21" s="267">
        <v>3.8105046343975282</v>
      </c>
      <c r="F21" s="267">
        <v>6.7632850241545892</v>
      </c>
      <c r="G21" s="267">
        <v>100</v>
      </c>
      <c r="H21" s="267">
        <v>95.833333333333343</v>
      </c>
      <c r="I21" s="267">
        <v>97.916666666666657</v>
      </c>
      <c r="J21" s="267">
        <v>92.72727272727272</v>
      </c>
      <c r="K21" s="267">
        <v>88.888888888888886</v>
      </c>
      <c r="L21" s="267">
        <v>94.73684210526315</v>
      </c>
      <c r="M21" s="267">
        <v>44.897959183673471</v>
      </c>
      <c r="N21" s="268">
        <v>1318</v>
      </c>
    </row>
    <row r="22" spans="1:14">
      <c r="A22" s="266" t="s">
        <v>30</v>
      </c>
      <c r="B22" s="267">
        <v>19.84624145785877</v>
      </c>
      <c r="C22" s="267">
        <v>34.328358208955223</v>
      </c>
      <c r="D22" s="267">
        <v>100</v>
      </c>
      <c r="E22" s="267">
        <v>4.7573435504469987</v>
      </c>
      <c r="F22" s="267">
        <v>6.2893081761006293</v>
      </c>
      <c r="G22" s="267">
        <v>100</v>
      </c>
      <c r="H22" s="267">
        <v>94.780394653087214</v>
      </c>
      <c r="I22" s="267">
        <v>97.689768976897696</v>
      </c>
      <c r="J22" s="267">
        <v>93.902439024390233</v>
      </c>
      <c r="K22" s="267">
        <v>93.137254901960787</v>
      </c>
      <c r="L22" s="267">
        <v>85.106382978723403</v>
      </c>
      <c r="M22" s="267">
        <v>56.21468926553672</v>
      </c>
      <c r="N22" s="268">
        <v>4786</v>
      </c>
    </row>
    <row r="23" spans="1:14">
      <c r="A23" s="266" t="s">
        <v>31</v>
      </c>
      <c r="B23" s="267">
        <v>19.071588366890381</v>
      </c>
      <c r="C23" s="267">
        <v>42.909090909090907</v>
      </c>
      <c r="D23" s="267">
        <v>100</v>
      </c>
      <c r="E23" s="267">
        <v>3.4715284715284711</v>
      </c>
      <c r="F23" s="267">
        <v>11.350691619202603</v>
      </c>
      <c r="G23" s="267">
        <v>100</v>
      </c>
      <c r="H23" s="267">
        <v>94.20198186801602</v>
      </c>
      <c r="I23" s="267">
        <v>96.774193548387103</v>
      </c>
      <c r="J23" s="267">
        <v>96.888888888888886</v>
      </c>
      <c r="K23" s="267">
        <v>89.473684210526315</v>
      </c>
      <c r="L23" s="267">
        <v>90.946502057613159</v>
      </c>
      <c r="M23" s="267">
        <v>55.6640625</v>
      </c>
      <c r="N23" s="268">
        <v>14597</v>
      </c>
    </row>
    <row r="24" spans="1:14">
      <c r="A24" s="266" t="s">
        <v>32</v>
      </c>
      <c r="B24" s="267">
        <v>12.909174734900878</v>
      </c>
      <c r="C24" s="267">
        <v>51.464208242950107</v>
      </c>
      <c r="D24" s="267">
        <v>100</v>
      </c>
      <c r="E24" s="267">
        <v>3.2058492688413947</v>
      </c>
      <c r="F24" s="267">
        <v>34.517766497461928</v>
      </c>
      <c r="G24" s="267">
        <v>100</v>
      </c>
      <c r="H24" s="267">
        <v>86.138613861386133</v>
      </c>
      <c r="I24" s="267">
        <v>95.215311004784681</v>
      </c>
      <c r="J24" s="267">
        <v>95.238095238095227</v>
      </c>
      <c r="K24" s="267">
        <v>90.909090909090907</v>
      </c>
      <c r="L24" s="267">
        <v>84.210526315789465</v>
      </c>
      <c r="M24" s="267">
        <v>53.10734463276836</v>
      </c>
      <c r="N24" s="268">
        <v>3123</v>
      </c>
    </row>
    <row r="25" spans="1:14">
      <c r="A25" s="271" t="s">
        <v>52</v>
      </c>
      <c r="B25" s="272">
        <v>12.395890887510999</v>
      </c>
      <c r="C25" s="272">
        <v>27.537648349456468</v>
      </c>
      <c r="D25" s="272">
        <v>100</v>
      </c>
      <c r="E25" s="272">
        <v>2.4543848677353171</v>
      </c>
      <c r="F25" s="272">
        <v>7.0321064996084575</v>
      </c>
      <c r="G25" s="272">
        <v>100</v>
      </c>
      <c r="H25" s="272">
        <v>84.725884363068744</v>
      </c>
      <c r="I25" s="272">
        <v>93.057176196032671</v>
      </c>
      <c r="J25" s="272">
        <v>89.621866009042336</v>
      </c>
      <c r="K25" s="272">
        <v>83.032490974729242</v>
      </c>
      <c r="L25" s="272">
        <v>72.549019607843135</v>
      </c>
      <c r="M25" s="272">
        <v>43.651430098904036</v>
      </c>
      <c r="N25" s="273">
        <v>115751</v>
      </c>
    </row>
  </sheetData>
  <mergeCells count="1">
    <mergeCell ref="A1:N1"/>
  </mergeCells>
  <printOptions gridLines="1"/>
  <pageMargins left="0.7" right="0.7" top="0.75" bottom="0.75" header="0.5" footer="0.5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AB36"/>
  <sheetViews>
    <sheetView showGridLines="0" zoomScale="70" workbookViewId="0">
      <selection activeCell="A26" sqref="A26"/>
    </sheetView>
  </sheetViews>
  <sheetFormatPr defaultColWidth="8.85546875" defaultRowHeight="15"/>
  <cols>
    <col min="1" max="1" width="27.140625" bestFit="1" customWidth="1"/>
    <col min="2" max="13" width="20.7109375" customWidth="1"/>
    <col min="14" max="14" width="25.85546875" customWidth="1"/>
    <col min="15" max="15" width="32.42578125" customWidth="1"/>
    <col min="16" max="16" width="32.140625" customWidth="1"/>
    <col min="17" max="17" width="22.42578125" customWidth="1"/>
    <col min="18" max="18" width="25.85546875" customWidth="1"/>
    <col min="19" max="19" width="32.42578125" customWidth="1"/>
    <col min="20" max="20" width="32.140625" customWidth="1"/>
    <col min="21" max="21" width="22.42578125" customWidth="1"/>
    <col min="22" max="22" width="25.85546875" customWidth="1"/>
    <col min="23" max="23" width="32.42578125" customWidth="1"/>
    <col min="24" max="24" width="32.140625" customWidth="1"/>
    <col min="25" max="25" width="22.42578125" customWidth="1"/>
    <col min="26" max="26" width="25.85546875" customWidth="1"/>
    <col min="27" max="27" width="32.42578125" customWidth="1"/>
    <col min="28" max="28" width="32.140625" customWidth="1"/>
    <col min="29" max="29" width="22.42578125" customWidth="1"/>
    <col min="30" max="30" width="25.85546875" customWidth="1"/>
    <col min="31" max="31" width="32.42578125" customWidth="1"/>
    <col min="32" max="32" width="32.140625" customWidth="1"/>
    <col min="33" max="33" width="22.42578125" customWidth="1"/>
    <col min="34" max="34" width="25.85546875" customWidth="1"/>
    <col min="35" max="35" width="32.42578125" customWidth="1"/>
    <col min="36" max="36" width="32.140625" customWidth="1"/>
    <col min="37" max="37" width="22.42578125" customWidth="1"/>
    <col min="38" max="38" width="25.85546875" customWidth="1"/>
    <col min="39" max="39" width="32" customWidth="1"/>
    <col min="40" max="40" width="31.7109375" customWidth="1"/>
    <col min="41" max="41" width="22.140625" customWidth="1"/>
    <col min="42" max="42" width="25.42578125" customWidth="1"/>
  </cols>
  <sheetData>
    <row r="1" spans="1:28" ht="39" customHeight="1">
      <c r="A1" s="421" t="s">
        <v>608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193"/>
    </row>
    <row r="3" spans="1:28">
      <c r="A3" s="274" t="s">
        <v>609</v>
      </c>
      <c r="B3" s="274" t="s">
        <v>587</v>
      </c>
      <c r="C3" s="274" t="s">
        <v>588</v>
      </c>
      <c r="D3" s="274" t="s">
        <v>589</v>
      </c>
      <c r="E3" s="274" t="s">
        <v>590</v>
      </c>
      <c r="F3" s="274" t="s">
        <v>591</v>
      </c>
      <c r="G3" s="274" t="s">
        <v>592</v>
      </c>
      <c r="H3" s="274" t="s">
        <v>593</v>
      </c>
      <c r="I3" s="274" t="s">
        <v>594</v>
      </c>
      <c r="J3" s="274" t="s">
        <v>595</v>
      </c>
      <c r="K3" s="274" t="s">
        <v>596</v>
      </c>
      <c r="L3" s="274" t="s">
        <v>597</v>
      </c>
      <c r="M3" s="274" t="s">
        <v>598</v>
      </c>
    </row>
    <row r="4" spans="1:28">
      <c r="A4" s="275" t="s">
        <v>245</v>
      </c>
      <c r="B4" s="276">
        <v>8.1</v>
      </c>
      <c r="C4" s="276">
        <v>25</v>
      </c>
      <c r="D4" s="276">
        <v>100</v>
      </c>
      <c r="E4" s="276">
        <v>1.7</v>
      </c>
      <c r="F4" s="276">
        <v>7</v>
      </c>
      <c r="G4" s="276">
        <v>100</v>
      </c>
      <c r="H4" s="276">
        <v>76.599999999999994</v>
      </c>
      <c r="I4" s="276">
        <v>96.4</v>
      </c>
      <c r="J4" s="276">
        <v>95.4</v>
      </c>
      <c r="K4" s="276">
        <v>82.5</v>
      </c>
      <c r="L4" s="276">
        <v>65.2</v>
      </c>
      <c r="M4" s="276">
        <v>42.8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>
      <c r="A5" s="277" t="s">
        <v>610</v>
      </c>
      <c r="B5" s="278">
        <v>10.8</v>
      </c>
      <c r="C5" s="278">
        <v>21.1</v>
      </c>
      <c r="D5" s="278">
        <v>100</v>
      </c>
      <c r="E5" s="278">
        <v>1</v>
      </c>
      <c r="F5" s="278">
        <v>7.1</v>
      </c>
      <c r="G5" s="278">
        <v>100</v>
      </c>
      <c r="H5" s="278">
        <v>80.599999999999994</v>
      </c>
      <c r="I5" s="278">
        <v>63.2</v>
      </c>
      <c r="J5" s="278">
        <v>66.7</v>
      </c>
      <c r="K5" s="278">
        <v>80</v>
      </c>
      <c r="L5" s="278">
        <v>50</v>
      </c>
      <c r="M5" s="278">
        <v>20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>
      <c r="A6" s="277" t="s">
        <v>246</v>
      </c>
      <c r="B6" s="278">
        <v>8.5</v>
      </c>
      <c r="C6" s="278">
        <v>22.1</v>
      </c>
      <c r="D6" s="278">
        <v>100</v>
      </c>
      <c r="E6" s="278">
        <v>1.7</v>
      </c>
      <c r="F6" s="278">
        <v>5.2</v>
      </c>
      <c r="G6" s="278">
        <v>100</v>
      </c>
      <c r="H6" s="278">
        <v>73.900000000000006</v>
      </c>
      <c r="I6" s="278">
        <v>87.6</v>
      </c>
      <c r="J6" s="278">
        <v>83</v>
      </c>
      <c r="K6" s="278">
        <v>73.7</v>
      </c>
      <c r="L6" s="278">
        <v>60.9</v>
      </c>
      <c r="M6" s="278">
        <v>27.3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8" ht="14.25" customHeight="1">
      <c r="A7" s="277" t="s">
        <v>247</v>
      </c>
      <c r="B7" s="278">
        <v>13.6</v>
      </c>
      <c r="C7" s="278">
        <v>30.5</v>
      </c>
      <c r="D7" s="278">
        <v>100</v>
      </c>
      <c r="E7" s="278">
        <v>1.9</v>
      </c>
      <c r="F7" s="278">
        <v>6.8</v>
      </c>
      <c r="G7" s="278">
        <v>100</v>
      </c>
      <c r="H7" s="278">
        <v>59</v>
      </c>
      <c r="I7" s="278">
        <v>94.3</v>
      </c>
      <c r="J7" s="278">
        <v>95.7</v>
      </c>
      <c r="K7" s="278">
        <v>79.099999999999994</v>
      </c>
      <c r="L7" s="278">
        <v>86</v>
      </c>
      <c r="M7" s="278">
        <v>36.700000000000003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8">
      <c r="A8" s="277" t="s">
        <v>248</v>
      </c>
      <c r="B8" s="278">
        <v>4.5999999999999996</v>
      </c>
      <c r="C8" s="278">
        <v>16.399999999999999</v>
      </c>
      <c r="D8" s="278">
        <v>100</v>
      </c>
      <c r="E8" s="278">
        <v>0.9</v>
      </c>
      <c r="F8" s="278">
        <v>3.2</v>
      </c>
      <c r="G8" s="278">
        <v>100</v>
      </c>
      <c r="H8" s="278">
        <v>65.3</v>
      </c>
      <c r="I8" s="278">
        <v>98.9</v>
      </c>
      <c r="J8" s="278">
        <v>100</v>
      </c>
      <c r="K8" s="278">
        <v>80</v>
      </c>
      <c r="L8" s="278">
        <v>56.3</v>
      </c>
      <c r="M8" s="278">
        <v>32.299999999999997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</row>
    <row r="9" spans="1:28">
      <c r="A9" s="277" t="s">
        <v>249</v>
      </c>
      <c r="B9" s="278">
        <v>8.8000000000000007</v>
      </c>
      <c r="C9" s="278">
        <v>24.9</v>
      </c>
      <c r="D9" s="278">
        <v>100</v>
      </c>
      <c r="E9" s="278">
        <v>2</v>
      </c>
      <c r="F9" s="278">
        <v>5.0999999999999996</v>
      </c>
      <c r="G9" s="278">
        <v>100</v>
      </c>
      <c r="H9" s="278">
        <v>75.3</v>
      </c>
      <c r="I9" s="278">
        <v>97.2</v>
      </c>
      <c r="J9" s="278">
        <v>94.8</v>
      </c>
      <c r="K9" s="278">
        <v>88.2</v>
      </c>
      <c r="L9" s="278">
        <v>76.2</v>
      </c>
      <c r="M9" s="278">
        <v>45.4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>
      <c r="A10" s="277" t="s">
        <v>250</v>
      </c>
      <c r="B10" s="278">
        <v>6.1</v>
      </c>
      <c r="C10" s="278">
        <v>23.2</v>
      </c>
      <c r="D10" s="278">
        <v>100</v>
      </c>
      <c r="E10" s="278">
        <v>1.5</v>
      </c>
      <c r="F10" s="278">
        <v>5</v>
      </c>
      <c r="G10" s="278">
        <v>100</v>
      </c>
      <c r="H10" s="278">
        <v>62.2</v>
      </c>
      <c r="I10" s="278">
        <v>99.5</v>
      </c>
      <c r="J10" s="278">
        <v>92.6</v>
      </c>
      <c r="K10" s="278">
        <v>78.8</v>
      </c>
      <c r="L10" s="278">
        <v>76.2</v>
      </c>
      <c r="M10" s="278">
        <v>35.1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>
      <c r="A11" s="277" t="s">
        <v>251</v>
      </c>
      <c r="B11" s="278">
        <v>12.8</v>
      </c>
      <c r="C11" s="278">
        <v>30.3</v>
      </c>
      <c r="D11" s="278">
        <v>100</v>
      </c>
      <c r="E11" s="278">
        <v>2.5</v>
      </c>
      <c r="F11" s="278">
        <v>5.2</v>
      </c>
      <c r="G11" s="278">
        <v>100</v>
      </c>
      <c r="H11" s="278">
        <v>83.4</v>
      </c>
      <c r="I11" s="278">
        <v>93.7</v>
      </c>
      <c r="J11" s="278">
        <v>90.4</v>
      </c>
      <c r="K11" s="278">
        <v>83.8</v>
      </c>
      <c r="L11" s="278">
        <v>72.2</v>
      </c>
      <c r="M11" s="278">
        <v>49.6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>
      <c r="A12" s="277" t="s">
        <v>252</v>
      </c>
      <c r="B12" s="278">
        <v>7.5</v>
      </c>
      <c r="C12" s="278">
        <v>19.399999999999999</v>
      </c>
      <c r="D12" s="278">
        <v>100</v>
      </c>
      <c r="E12" s="278">
        <v>1.3</v>
      </c>
      <c r="F12" s="278">
        <v>3.7</v>
      </c>
      <c r="G12" s="278">
        <v>100</v>
      </c>
      <c r="H12" s="278">
        <v>76.7</v>
      </c>
      <c r="I12" s="278">
        <v>97.3</v>
      </c>
      <c r="J12" s="278">
        <v>95.3</v>
      </c>
      <c r="K12" s="278">
        <v>84.7</v>
      </c>
      <c r="L12" s="278">
        <v>53.2</v>
      </c>
      <c r="M12" s="278">
        <v>41.3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>
      <c r="A13" s="277" t="s">
        <v>253</v>
      </c>
      <c r="B13" s="278">
        <v>7.9</v>
      </c>
      <c r="C13" s="278">
        <v>20.6</v>
      </c>
      <c r="D13" s="278">
        <v>100</v>
      </c>
      <c r="E13" s="278">
        <v>2.1</v>
      </c>
      <c r="F13" s="278">
        <v>6.6</v>
      </c>
      <c r="G13" s="278">
        <v>100</v>
      </c>
      <c r="H13" s="278">
        <v>73.5</v>
      </c>
      <c r="I13" s="278">
        <v>75.5</v>
      </c>
      <c r="J13" s="278">
        <v>73.599999999999994</v>
      </c>
      <c r="K13" s="278">
        <v>63.3</v>
      </c>
      <c r="L13" s="278">
        <v>55.6</v>
      </c>
      <c r="M13" s="278">
        <v>21.5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>
      <c r="A14" s="277" t="s">
        <v>254</v>
      </c>
      <c r="B14" s="278">
        <v>8.4</v>
      </c>
      <c r="C14" s="278">
        <v>24.9</v>
      </c>
      <c r="D14" s="278">
        <v>100</v>
      </c>
      <c r="E14" s="278">
        <v>1.5</v>
      </c>
      <c r="F14" s="278">
        <v>7.3</v>
      </c>
      <c r="G14" s="278">
        <v>100</v>
      </c>
      <c r="H14" s="278">
        <v>66.8</v>
      </c>
      <c r="I14" s="278">
        <v>92.6</v>
      </c>
      <c r="J14" s="278">
        <v>78.2</v>
      </c>
      <c r="K14" s="278">
        <v>62.6</v>
      </c>
      <c r="L14" s="278">
        <v>67.7</v>
      </c>
      <c r="M14" s="278">
        <v>23</v>
      </c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>
      <c r="A15" s="277" t="s">
        <v>255</v>
      </c>
      <c r="B15" s="278">
        <v>7.6</v>
      </c>
      <c r="C15" s="278">
        <v>21.5</v>
      </c>
      <c r="D15" s="278">
        <v>100</v>
      </c>
      <c r="E15" s="278">
        <v>2.1</v>
      </c>
      <c r="F15" s="278">
        <v>6.1</v>
      </c>
      <c r="G15" s="278">
        <v>100</v>
      </c>
      <c r="H15" s="278">
        <v>77.8</v>
      </c>
      <c r="I15" s="278">
        <v>85.9</v>
      </c>
      <c r="J15" s="278">
        <v>86.5</v>
      </c>
      <c r="K15" s="278">
        <v>77.400000000000006</v>
      </c>
      <c r="L15" s="278">
        <v>70.3</v>
      </c>
      <c r="M15" s="278">
        <v>35.1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>
      <c r="A16" s="277" t="s">
        <v>256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28">
      <c r="A17" s="277" t="s">
        <v>257</v>
      </c>
      <c r="B17" s="278">
        <v>10.1</v>
      </c>
      <c r="C17" s="278">
        <v>27.1</v>
      </c>
      <c r="D17" s="278">
        <v>100</v>
      </c>
      <c r="E17" s="278">
        <v>2</v>
      </c>
      <c r="F17" s="278">
        <v>7.1</v>
      </c>
      <c r="G17" s="278">
        <v>100</v>
      </c>
      <c r="H17" s="278">
        <v>86.2</v>
      </c>
      <c r="I17" s="278">
        <v>97.6</v>
      </c>
      <c r="J17" s="278">
        <v>95.6</v>
      </c>
      <c r="K17" s="278">
        <v>90.2</v>
      </c>
      <c r="L17" s="278">
        <v>81</v>
      </c>
      <c r="M17" s="278">
        <v>51.4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1:28">
      <c r="A18" s="277" t="s">
        <v>258</v>
      </c>
      <c r="B18" s="278">
        <v>13.9</v>
      </c>
      <c r="C18" s="278">
        <v>27</v>
      </c>
      <c r="D18" s="278">
        <v>100</v>
      </c>
      <c r="E18" s="278">
        <v>5.2</v>
      </c>
      <c r="F18" s="278">
        <v>7.8</v>
      </c>
      <c r="G18" s="278">
        <v>100</v>
      </c>
      <c r="H18" s="278">
        <v>97.3</v>
      </c>
      <c r="I18" s="278">
        <v>100</v>
      </c>
      <c r="J18" s="278">
        <v>94.1</v>
      </c>
      <c r="K18" s="278">
        <v>100</v>
      </c>
      <c r="L18" s="278">
        <v>100</v>
      </c>
      <c r="M18" s="278">
        <v>42.4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28">
      <c r="A19" s="277" t="s">
        <v>259</v>
      </c>
      <c r="B19" s="278">
        <v>22.1</v>
      </c>
      <c r="C19" s="278">
        <v>29.1</v>
      </c>
      <c r="D19" s="278">
        <v>100</v>
      </c>
      <c r="E19" s="278">
        <v>4.5999999999999996</v>
      </c>
      <c r="F19" s="278">
        <v>5</v>
      </c>
      <c r="G19" s="278">
        <v>100</v>
      </c>
      <c r="H19" s="278">
        <v>96.2</v>
      </c>
      <c r="I19" s="278">
        <v>94.7</v>
      </c>
      <c r="J19" s="278">
        <v>86.8</v>
      </c>
      <c r="K19" s="278">
        <v>93</v>
      </c>
      <c r="L19" s="278">
        <v>85.3</v>
      </c>
      <c r="M19" s="278">
        <v>59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1:28">
      <c r="A20" s="277" t="s">
        <v>260</v>
      </c>
      <c r="B20" s="278">
        <v>15.7</v>
      </c>
      <c r="C20" s="278">
        <v>33.299999999999997</v>
      </c>
      <c r="D20" s="278">
        <v>100</v>
      </c>
      <c r="E20" s="278">
        <v>3.2</v>
      </c>
      <c r="F20" s="278">
        <v>7.8</v>
      </c>
      <c r="G20" s="278">
        <v>100</v>
      </c>
      <c r="H20" s="278">
        <v>95.3</v>
      </c>
      <c r="I20" s="278">
        <v>97.1</v>
      </c>
      <c r="J20" s="278">
        <v>93.9</v>
      </c>
      <c r="K20" s="278">
        <v>88.7</v>
      </c>
      <c r="L20" s="278">
        <v>91.2</v>
      </c>
      <c r="M20" s="278">
        <v>55.2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1:28">
      <c r="A21" s="277" t="s">
        <v>261</v>
      </c>
      <c r="B21" s="278">
        <v>16</v>
      </c>
      <c r="C21" s="278">
        <v>33.9</v>
      </c>
      <c r="D21" s="278">
        <v>100</v>
      </c>
      <c r="E21" s="278">
        <v>3.8</v>
      </c>
      <c r="F21" s="278">
        <v>6.8</v>
      </c>
      <c r="G21" s="278">
        <v>100</v>
      </c>
      <c r="H21" s="278">
        <v>95.8</v>
      </c>
      <c r="I21" s="278">
        <v>97.9</v>
      </c>
      <c r="J21" s="278">
        <v>92.7</v>
      </c>
      <c r="K21" s="278">
        <v>88.9</v>
      </c>
      <c r="L21" s="278">
        <v>94.7</v>
      </c>
      <c r="M21" s="278">
        <v>44.9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>
      <c r="A22" s="277" t="s">
        <v>262</v>
      </c>
      <c r="B22" s="278">
        <v>19.8</v>
      </c>
      <c r="C22" s="278">
        <v>34.299999999999997</v>
      </c>
      <c r="D22" s="278">
        <v>100</v>
      </c>
      <c r="E22" s="278">
        <v>4.8</v>
      </c>
      <c r="F22" s="278">
        <v>6.3</v>
      </c>
      <c r="G22" s="278">
        <v>100</v>
      </c>
      <c r="H22" s="278">
        <v>94.8</v>
      </c>
      <c r="I22" s="278">
        <v>97.7</v>
      </c>
      <c r="J22" s="278">
        <v>93.9</v>
      </c>
      <c r="K22" s="278">
        <v>93.1</v>
      </c>
      <c r="L22" s="278">
        <v>85.1</v>
      </c>
      <c r="M22" s="278">
        <v>56.2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1:28">
      <c r="A23" s="277" t="s">
        <v>263</v>
      </c>
      <c r="B23" s="278">
        <v>19.100000000000001</v>
      </c>
      <c r="C23" s="278">
        <v>42.9</v>
      </c>
      <c r="D23" s="278">
        <v>100</v>
      </c>
      <c r="E23" s="278">
        <v>3.5</v>
      </c>
      <c r="F23" s="278">
        <v>11.4</v>
      </c>
      <c r="G23" s="278">
        <v>100</v>
      </c>
      <c r="H23" s="278">
        <v>94.2</v>
      </c>
      <c r="I23" s="278">
        <v>96.8</v>
      </c>
      <c r="J23" s="278">
        <v>96.9</v>
      </c>
      <c r="K23" s="278">
        <v>89.5</v>
      </c>
      <c r="L23" s="278">
        <v>90.9</v>
      </c>
      <c r="M23" s="278">
        <v>55.7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1:28">
      <c r="A24" s="279" t="s">
        <v>264</v>
      </c>
      <c r="B24" s="280">
        <v>12.9</v>
      </c>
      <c r="C24" s="280">
        <v>51.5</v>
      </c>
      <c r="D24" s="280">
        <v>100</v>
      </c>
      <c r="E24" s="280">
        <v>3.2</v>
      </c>
      <c r="F24" s="280">
        <v>34.5</v>
      </c>
      <c r="G24" s="280">
        <v>100</v>
      </c>
      <c r="H24" s="280">
        <v>86.1</v>
      </c>
      <c r="I24" s="280">
        <v>95.2</v>
      </c>
      <c r="J24" s="280">
        <v>95.2</v>
      </c>
      <c r="K24" s="280">
        <v>90.9</v>
      </c>
      <c r="L24" s="280">
        <v>84.2</v>
      </c>
      <c r="M24" s="280">
        <v>53.1</v>
      </c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1:28"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</row>
    <row r="29" spans="1:28" s="79" customFormat="1">
      <c r="A29" s="281"/>
      <c r="B29" s="282" t="s">
        <v>611</v>
      </c>
      <c r="C29" s="281" t="s">
        <v>587</v>
      </c>
      <c r="D29" s="281" t="s">
        <v>588</v>
      </c>
      <c r="E29" s="281" t="s">
        <v>589</v>
      </c>
      <c r="F29" s="281" t="s">
        <v>590</v>
      </c>
      <c r="G29" s="281" t="s">
        <v>591</v>
      </c>
      <c r="H29" s="281" t="s">
        <v>592</v>
      </c>
      <c r="I29" s="281" t="s">
        <v>593</v>
      </c>
      <c r="J29" s="281" t="s">
        <v>594</v>
      </c>
      <c r="K29" s="281" t="s">
        <v>595</v>
      </c>
      <c r="L29" s="281" t="s">
        <v>596</v>
      </c>
      <c r="M29" s="281" t="s">
        <v>597</v>
      </c>
      <c r="N29" s="281" t="s">
        <v>598</v>
      </c>
    </row>
    <row r="30" spans="1:28">
      <c r="A30" s="283" t="s">
        <v>612</v>
      </c>
      <c r="B30" s="284">
        <v>1</v>
      </c>
      <c r="C30" s="285">
        <f t="shared" ref="C30:N34" si="0">QUARTILE(B$4:B$24,$B30)</f>
        <v>8.0500000000000007</v>
      </c>
      <c r="D30" s="285">
        <f t="shared" si="0"/>
        <v>21.950000000000003</v>
      </c>
      <c r="E30" s="285">
        <f t="shared" si="0"/>
        <v>100</v>
      </c>
      <c r="F30" s="285">
        <f t="shared" si="0"/>
        <v>1.65</v>
      </c>
      <c r="G30" s="285">
        <f t="shared" si="0"/>
        <v>5.1749999999999998</v>
      </c>
      <c r="H30" s="285">
        <f t="shared" si="0"/>
        <v>100</v>
      </c>
      <c r="I30" s="285">
        <f t="shared" si="0"/>
        <v>73.800000000000011</v>
      </c>
      <c r="J30" s="285">
        <f t="shared" si="0"/>
        <v>93.424999999999997</v>
      </c>
      <c r="K30" s="285">
        <f t="shared" si="0"/>
        <v>86.724999999999994</v>
      </c>
      <c r="L30" s="285">
        <f t="shared" si="0"/>
        <v>79.024999999999991</v>
      </c>
      <c r="M30" s="285">
        <f t="shared" si="0"/>
        <v>64.125</v>
      </c>
      <c r="N30" s="286">
        <f t="shared" si="0"/>
        <v>34.4</v>
      </c>
    </row>
    <row r="31" spans="1:28">
      <c r="A31" s="283" t="s">
        <v>613</v>
      </c>
      <c r="B31" s="284">
        <v>0</v>
      </c>
      <c r="C31" s="285">
        <f t="shared" si="0"/>
        <v>4.5999999999999996</v>
      </c>
      <c r="D31" s="285">
        <f t="shared" si="0"/>
        <v>16.399999999999999</v>
      </c>
      <c r="E31" s="285">
        <f t="shared" si="0"/>
        <v>100</v>
      </c>
      <c r="F31" s="285">
        <f t="shared" si="0"/>
        <v>0.9</v>
      </c>
      <c r="G31" s="285">
        <f t="shared" si="0"/>
        <v>3.2</v>
      </c>
      <c r="H31" s="285">
        <f t="shared" si="0"/>
        <v>100</v>
      </c>
      <c r="I31" s="285">
        <f t="shared" si="0"/>
        <v>59</v>
      </c>
      <c r="J31" s="285">
        <f t="shared" si="0"/>
        <v>63.2</v>
      </c>
      <c r="K31" s="285">
        <f t="shared" si="0"/>
        <v>66.7</v>
      </c>
      <c r="L31" s="285">
        <f t="shared" si="0"/>
        <v>62.6</v>
      </c>
      <c r="M31" s="285">
        <f t="shared" si="0"/>
        <v>50</v>
      </c>
      <c r="N31" s="286">
        <f t="shared" si="0"/>
        <v>20</v>
      </c>
    </row>
    <row r="32" spans="1:28">
      <c r="A32" s="283" t="s">
        <v>614</v>
      </c>
      <c r="B32" s="284">
        <v>2</v>
      </c>
      <c r="C32" s="285">
        <f t="shared" si="0"/>
        <v>10.45</v>
      </c>
      <c r="D32" s="285">
        <f t="shared" si="0"/>
        <v>26</v>
      </c>
      <c r="E32" s="285">
        <f t="shared" si="0"/>
        <v>100</v>
      </c>
      <c r="F32" s="285">
        <f t="shared" si="0"/>
        <v>2.0499999999999998</v>
      </c>
      <c r="G32" s="285">
        <f t="shared" si="0"/>
        <v>6.6999999999999993</v>
      </c>
      <c r="H32" s="285">
        <f t="shared" si="0"/>
        <v>100</v>
      </c>
      <c r="I32" s="285">
        <f t="shared" si="0"/>
        <v>79.199999999999989</v>
      </c>
      <c r="J32" s="285">
        <f t="shared" si="0"/>
        <v>96.6</v>
      </c>
      <c r="K32" s="285">
        <f t="shared" si="0"/>
        <v>93.9</v>
      </c>
      <c r="L32" s="285">
        <f t="shared" si="0"/>
        <v>84.25</v>
      </c>
      <c r="M32" s="285">
        <f t="shared" si="0"/>
        <v>76.2</v>
      </c>
      <c r="N32" s="286">
        <f t="shared" si="0"/>
        <v>42.599999999999994</v>
      </c>
    </row>
    <row r="33" spans="1:14">
      <c r="A33" s="283" t="s">
        <v>615</v>
      </c>
      <c r="B33" s="284">
        <v>4</v>
      </c>
      <c r="C33" s="285">
        <f t="shared" si="0"/>
        <v>22.1</v>
      </c>
      <c r="D33" s="285">
        <f t="shared" si="0"/>
        <v>51.5</v>
      </c>
      <c r="E33" s="285">
        <f t="shared" si="0"/>
        <v>100</v>
      </c>
      <c r="F33" s="285">
        <f t="shared" si="0"/>
        <v>5.2</v>
      </c>
      <c r="G33" s="285">
        <f t="shared" si="0"/>
        <v>34.5</v>
      </c>
      <c r="H33" s="285">
        <f t="shared" si="0"/>
        <v>100</v>
      </c>
      <c r="I33" s="285">
        <f t="shared" si="0"/>
        <v>97.3</v>
      </c>
      <c r="J33" s="285">
        <f t="shared" si="0"/>
        <v>100</v>
      </c>
      <c r="K33" s="285">
        <f t="shared" si="0"/>
        <v>100</v>
      </c>
      <c r="L33" s="285">
        <f t="shared" si="0"/>
        <v>100</v>
      </c>
      <c r="M33" s="285">
        <f t="shared" si="0"/>
        <v>100</v>
      </c>
      <c r="N33" s="286">
        <f t="shared" si="0"/>
        <v>59</v>
      </c>
    </row>
    <row r="34" spans="1:14">
      <c r="A34" s="287" t="s">
        <v>616</v>
      </c>
      <c r="B34" s="288">
        <v>3</v>
      </c>
      <c r="C34" s="289">
        <f t="shared" si="0"/>
        <v>14.35</v>
      </c>
      <c r="D34" s="289">
        <f t="shared" si="0"/>
        <v>31.2</v>
      </c>
      <c r="E34" s="289">
        <f t="shared" si="0"/>
        <v>100</v>
      </c>
      <c r="F34" s="289">
        <f t="shared" si="0"/>
        <v>3.2750000000000004</v>
      </c>
      <c r="G34" s="289">
        <f t="shared" si="0"/>
        <v>7.1499999999999995</v>
      </c>
      <c r="H34" s="289">
        <f t="shared" si="0"/>
        <v>100</v>
      </c>
      <c r="I34" s="289">
        <f t="shared" si="0"/>
        <v>94.35</v>
      </c>
      <c r="J34" s="289">
        <f t="shared" si="0"/>
        <v>97.625</v>
      </c>
      <c r="K34" s="289">
        <f t="shared" si="0"/>
        <v>95.325000000000003</v>
      </c>
      <c r="L34" s="289">
        <f t="shared" si="0"/>
        <v>89.674999999999997</v>
      </c>
      <c r="M34" s="289">
        <f t="shared" si="0"/>
        <v>85.474999999999994</v>
      </c>
      <c r="N34" s="290">
        <f t="shared" si="0"/>
        <v>51.825000000000003</v>
      </c>
    </row>
    <row r="35" spans="1:14">
      <c r="A35" s="79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1:14">
      <c r="A36" s="79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</sheetData>
  <mergeCells count="1">
    <mergeCell ref="A1:M1"/>
  </mergeCells>
  <printOptions gridLinesSet="0"/>
  <pageMargins left="0.7" right="0.7" top="0.75" bottom="0.75" header="0.5" footer="0.5"/>
  <pageSetup paperSize="9" orientation="landscape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</sheetPr>
  <dimension ref="A1:B15"/>
  <sheetViews>
    <sheetView workbookViewId="0">
      <selection activeCell="A33" sqref="A33"/>
    </sheetView>
  </sheetViews>
  <sheetFormatPr defaultColWidth="8.85546875" defaultRowHeight="32.25" customHeight="1"/>
  <cols>
    <col min="2" max="2" width="62" bestFit="1" customWidth="1"/>
  </cols>
  <sheetData>
    <row r="1" spans="1:2" ht="32.25" customHeight="1">
      <c r="A1" s="315" t="s">
        <v>617</v>
      </c>
      <c r="B1" s="315"/>
    </row>
    <row r="3" spans="1:2" ht="32.25" customHeight="1">
      <c r="A3" s="292" t="s">
        <v>561</v>
      </c>
      <c r="B3" s="292" t="s">
        <v>618</v>
      </c>
    </row>
    <row r="4" spans="1:2" ht="32.25" customHeight="1">
      <c r="A4" s="293">
        <v>1</v>
      </c>
      <c r="B4" s="294" t="s">
        <v>619</v>
      </c>
    </row>
    <row r="5" spans="1:2" ht="32.25" customHeight="1">
      <c r="A5" s="295" t="s">
        <v>582</v>
      </c>
      <c r="B5" s="296" t="s">
        <v>620</v>
      </c>
    </row>
    <row r="6" spans="1:2" ht="32.25" customHeight="1">
      <c r="A6" s="295" t="s">
        <v>583</v>
      </c>
      <c r="B6" s="296" t="s">
        <v>621</v>
      </c>
    </row>
    <row r="7" spans="1:2" ht="32.25" customHeight="1">
      <c r="A7" s="295">
        <v>3</v>
      </c>
      <c r="B7" s="296" t="s">
        <v>622</v>
      </c>
    </row>
    <row r="8" spans="1:2" ht="32.25" customHeight="1">
      <c r="A8" s="295" t="s">
        <v>584</v>
      </c>
      <c r="B8" s="296" t="s">
        <v>623</v>
      </c>
    </row>
    <row r="9" spans="1:2" ht="32.25" customHeight="1">
      <c r="A9" s="295" t="s">
        <v>585</v>
      </c>
      <c r="B9" s="296" t="s">
        <v>624</v>
      </c>
    </row>
    <row r="10" spans="1:2" ht="32.25" customHeight="1">
      <c r="A10" s="295">
        <v>5</v>
      </c>
      <c r="B10" s="296" t="s">
        <v>625</v>
      </c>
    </row>
    <row r="11" spans="1:2" ht="32.25" customHeight="1">
      <c r="A11" s="295">
        <v>6</v>
      </c>
      <c r="B11" s="296" t="s">
        <v>626</v>
      </c>
    </row>
    <row r="12" spans="1:2" ht="32.25" customHeight="1">
      <c r="A12" s="295">
        <v>7</v>
      </c>
      <c r="B12" s="296" t="s">
        <v>627</v>
      </c>
    </row>
    <row r="13" spans="1:2" ht="32.25" customHeight="1">
      <c r="A13" s="295">
        <v>8</v>
      </c>
      <c r="B13" s="296" t="s">
        <v>628</v>
      </c>
    </row>
    <row r="14" spans="1:2" ht="32.25" customHeight="1">
      <c r="A14" s="295">
        <v>9</v>
      </c>
      <c r="B14" s="296" t="s">
        <v>629</v>
      </c>
    </row>
    <row r="15" spans="1:2" ht="32.25" customHeight="1">
      <c r="A15" s="297">
        <v>10</v>
      </c>
      <c r="B15" s="298" t="s">
        <v>630</v>
      </c>
    </row>
  </sheetData>
  <mergeCells count="1">
    <mergeCell ref="A1:B1"/>
  </mergeCells>
  <printOptions gridLines="1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27"/>
  <sheetViews>
    <sheetView workbookViewId="0">
      <selection activeCell="A27" sqref="A27"/>
    </sheetView>
  </sheetViews>
  <sheetFormatPr defaultColWidth="8.85546875" defaultRowHeight="15"/>
  <cols>
    <col min="1" max="1" width="23.140625" customWidth="1"/>
  </cols>
  <sheetData>
    <row r="1" spans="1:15" ht="30" customHeight="1">
      <c r="A1" s="316" t="s">
        <v>88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3" spans="1:15">
      <c r="A3" s="41" t="s">
        <v>7</v>
      </c>
      <c r="B3" s="76" t="s">
        <v>81</v>
      </c>
      <c r="C3" s="76" t="s">
        <v>82</v>
      </c>
      <c r="D3" s="76" t="s">
        <v>83</v>
      </c>
      <c r="E3" s="76" t="s">
        <v>84</v>
      </c>
      <c r="F3" s="76" t="s">
        <v>85</v>
      </c>
      <c r="G3" s="41" t="s">
        <v>33</v>
      </c>
      <c r="H3" s="76" t="s">
        <v>81</v>
      </c>
      <c r="I3" s="76" t="s">
        <v>82</v>
      </c>
      <c r="J3" s="76" t="s">
        <v>83</v>
      </c>
      <c r="K3" s="76" t="s">
        <v>84</v>
      </c>
      <c r="L3" s="76" t="s">
        <v>85</v>
      </c>
      <c r="N3" s="79" t="s">
        <v>89</v>
      </c>
      <c r="O3" s="79">
        <v>-1000</v>
      </c>
    </row>
    <row r="4" spans="1:15">
      <c r="A4" s="17" t="s">
        <v>12</v>
      </c>
      <c r="B4" s="5">
        <v>1677</v>
      </c>
      <c r="C4" s="5">
        <v>5220</v>
      </c>
      <c r="D4" s="5">
        <v>4275</v>
      </c>
      <c r="E4" s="5">
        <v>9362</v>
      </c>
      <c r="F4" s="5">
        <v>6707</v>
      </c>
      <c r="G4" s="5">
        <v>27241</v>
      </c>
      <c r="H4" s="77">
        <f t="shared" ref="H4:H25" si="0">B4/$G4</f>
        <v>6.156161668073859E-2</v>
      </c>
      <c r="I4" s="77">
        <f t="shared" ref="I4:L19" si="1">C4/$G4</f>
        <v>0.19162292133181602</v>
      </c>
      <c r="J4" s="77">
        <f t="shared" si="1"/>
        <v>0.15693256488381485</v>
      </c>
      <c r="K4" s="77">
        <f t="shared" si="1"/>
        <v>0.34367313975257885</v>
      </c>
      <c r="L4" s="77">
        <f t="shared" si="1"/>
        <v>0.24620975735105172</v>
      </c>
      <c r="N4" s="80">
        <f t="shared" ref="N4:N25" si="2">K4+L4</f>
        <v>0.58988289710363051</v>
      </c>
      <c r="O4" s="80">
        <f t="shared" ref="O4:O25" si="3">H4+I4+J4</f>
        <v>0.41011710289636943</v>
      </c>
    </row>
    <row r="5" spans="1:15">
      <c r="A5" s="17" t="s">
        <v>13</v>
      </c>
      <c r="B5" s="5"/>
      <c r="C5" s="5"/>
      <c r="D5" s="5">
        <v>810</v>
      </c>
      <c r="E5" s="5"/>
      <c r="F5" s="5"/>
      <c r="G5" s="5">
        <v>810</v>
      </c>
      <c r="H5" s="77">
        <f t="shared" si="0"/>
        <v>0</v>
      </c>
      <c r="I5" s="77">
        <f t="shared" si="1"/>
        <v>0</v>
      </c>
      <c r="J5" s="77">
        <f t="shared" si="1"/>
        <v>1</v>
      </c>
      <c r="K5" s="77">
        <f t="shared" si="1"/>
        <v>0</v>
      </c>
      <c r="L5" s="77">
        <f t="shared" si="1"/>
        <v>0</v>
      </c>
      <c r="N5" s="80">
        <f t="shared" si="2"/>
        <v>0</v>
      </c>
      <c r="O5" s="80">
        <f t="shared" si="3"/>
        <v>1</v>
      </c>
    </row>
    <row r="6" spans="1:15">
      <c r="A6" s="17" t="s">
        <v>14</v>
      </c>
      <c r="B6" s="5">
        <v>2482</v>
      </c>
      <c r="C6" s="5">
        <v>11805</v>
      </c>
      <c r="D6" s="5">
        <v>6038</v>
      </c>
      <c r="E6" s="5">
        <v>31764</v>
      </c>
      <c r="F6" s="5">
        <v>20568</v>
      </c>
      <c r="G6" s="5">
        <v>72657</v>
      </c>
      <c r="H6" s="77">
        <f t="shared" si="0"/>
        <v>3.4160507590459278E-2</v>
      </c>
      <c r="I6" s="77">
        <f t="shared" si="1"/>
        <v>0.16247574218588712</v>
      </c>
      <c r="J6" s="77">
        <f t="shared" si="1"/>
        <v>8.3102798078643486E-2</v>
      </c>
      <c r="K6" s="77">
        <f t="shared" si="1"/>
        <v>0.43717742268466908</v>
      </c>
      <c r="L6" s="77">
        <f t="shared" si="1"/>
        <v>0.28308352946034104</v>
      </c>
      <c r="N6" s="80">
        <f t="shared" si="2"/>
        <v>0.72026095214501007</v>
      </c>
      <c r="O6" s="80">
        <f t="shared" si="3"/>
        <v>0.27973904785498988</v>
      </c>
    </row>
    <row r="7" spans="1:15">
      <c r="A7" s="17" t="s">
        <v>70</v>
      </c>
      <c r="B7" s="5">
        <v>376</v>
      </c>
      <c r="C7" s="5"/>
      <c r="D7" s="5">
        <v>851</v>
      </c>
      <c r="E7" s="5">
        <v>3961</v>
      </c>
      <c r="F7" s="5"/>
      <c r="G7" s="5">
        <v>5188</v>
      </c>
      <c r="H7" s="77">
        <f t="shared" si="0"/>
        <v>7.2474942174248269E-2</v>
      </c>
      <c r="I7" s="77">
        <f t="shared" si="1"/>
        <v>0</v>
      </c>
      <c r="J7" s="77">
        <f t="shared" si="1"/>
        <v>0.16403238242097148</v>
      </c>
      <c r="K7" s="77">
        <f t="shared" si="1"/>
        <v>0.76349267540478027</v>
      </c>
      <c r="L7" s="77">
        <f t="shared" si="1"/>
        <v>0</v>
      </c>
      <c r="N7" s="80">
        <f t="shared" si="2"/>
        <v>0.76349267540478027</v>
      </c>
      <c r="O7" s="80">
        <f t="shared" si="3"/>
        <v>0.23650732459521975</v>
      </c>
    </row>
    <row r="8" spans="1:15">
      <c r="A8" s="17" t="s">
        <v>71</v>
      </c>
      <c r="B8" s="5">
        <v>538</v>
      </c>
      <c r="C8" s="5"/>
      <c r="D8" s="5"/>
      <c r="E8" s="5">
        <v>3437</v>
      </c>
      <c r="F8" s="5"/>
      <c r="G8" s="5">
        <v>3975</v>
      </c>
      <c r="H8" s="77">
        <f t="shared" si="0"/>
        <v>0.13534591194968554</v>
      </c>
      <c r="I8" s="77">
        <f t="shared" si="1"/>
        <v>0</v>
      </c>
      <c r="J8" s="77">
        <f t="shared" si="1"/>
        <v>0</v>
      </c>
      <c r="K8" s="77">
        <f t="shared" si="1"/>
        <v>0.86465408805031452</v>
      </c>
      <c r="L8" s="77">
        <f t="shared" si="1"/>
        <v>0</v>
      </c>
      <c r="N8" s="80">
        <f t="shared" si="2"/>
        <v>0.86465408805031452</v>
      </c>
      <c r="O8" s="80">
        <f t="shared" si="3"/>
        <v>0.13534591194968554</v>
      </c>
    </row>
    <row r="9" spans="1:15">
      <c r="A9" s="17" t="s">
        <v>17</v>
      </c>
      <c r="B9" s="5">
        <v>1519</v>
      </c>
      <c r="C9" s="5">
        <v>7010</v>
      </c>
      <c r="D9" s="5">
        <v>6064</v>
      </c>
      <c r="E9" s="5">
        <v>12130</v>
      </c>
      <c r="F9" s="5">
        <v>6008</v>
      </c>
      <c r="G9" s="5">
        <v>32731</v>
      </c>
      <c r="H9" s="77">
        <f t="shared" si="0"/>
        <v>4.6408603464605423E-2</v>
      </c>
      <c r="I9" s="77">
        <f t="shared" si="1"/>
        <v>0.2141700528550915</v>
      </c>
      <c r="J9" s="77">
        <f t="shared" si="1"/>
        <v>0.18526778894625889</v>
      </c>
      <c r="K9" s="77">
        <f t="shared" si="1"/>
        <v>0.37059668204454493</v>
      </c>
      <c r="L9" s="77">
        <f t="shared" si="1"/>
        <v>0.18355687268949925</v>
      </c>
      <c r="N9" s="80">
        <f t="shared" si="2"/>
        <v>0.55415355473404415</v>
      </c>
      <c r="O9" s="80">
        <f t="shared" si="3"/>
        <v>0.44584644526595579</v>
      </c>
    </row>
    <row r="10" spans="1:15">
      <c r="A10" s="17" t="s">
        <v>18</v>
      </c>
      <c r="B10" s="5">
        <v>996</v>
      </c>
      <c r="C10" s="5">
        <v>2059</v>
      </c>
      <c r="D10" s="5">
        <v>816</v>
      </c>
      <c r="E10" s="5">
        <v>3994</v>
      </c>
      <c r="F10" s="5"/>
      <c r="G10" s="5">
        <v>7865</v>
      </c>
      <c r="H10" s="77">
        <f t="shared" si="0"/>
        <v>0.12663699936427208</v>
      </c>
      <c r="I10" s="77">
        <f t="shared" si="1"/>
        <v>0.2617927527018436</v>
      </c>
      <c r="J10" s="77">
        <f t="shared" si="1"/>
        <v>0.10375079465988557</v>
      </c>
      <c r="K10" s="77">
        <f t="shared" si="1"/>
        <v>0.50781945327399869</v>
      </c>
      <c r="L10" s="77">
        <f t="shared" si="1"/>
        <v>0</v>
      </c>
      <c r="N10" s="80">
        <f t="shared" si="2"/>
        <v>0.50781945327399869</v>
      </c>
      <c r="O10" s="80">
        <f t="shared" si="3"/>
        <v>0.49218054672600126</v>
      </c>
    </row>
    <row r="11" spans="1:15">
      <c r="A11" s="17" t="s">
        <v>19</v>
      </c>
      <c r="B11" s="5">
        <v>1444</v>
      </c>
      <c r="C11" s="5">
        <v>2553</v>
      </c>
      <c r="D11" s="5">
        <v>1771</v>
      </c>
      <c r="E11" s="5">
        <v>2593</v>
      </c>
      <c r="F11" s="5"/>
      <c r="G11" s="5">
        <v>8361</v>
      </c>
      <c r="H11" s="77">
        <f t="shared" si="0"/>
        <v>0.1727066140413826</v>
      </c>
      <c r="I11" s="77">
        <f t="shared" si="1"/>
        <v>0.30534625044851094</v>
      </c>
      <c r="J11" s="77">
        <f t="shared" si="1"/>
        <v>0.21181676832914723</v>
      </c>
      <c r="K11" s="77">
        <f t="shared" si="1"/>
        <v>0.31013036718095921</v>
      </c>
      <c r="L11" s="77">
        <f t="shared" si="1"/>
        <v>0</v>
      </c>
      <c r="N11" s="80">
        <f t="shared" si="2"/>
        <v>0.31013036718095921</v>
      </c>
      <c r="O11" s="80">
        <f t="shared" si="3"/>
        <v>0.68986963281904079</v>
      </c>
    </row>
    <row r="12" spans="1:15">
      <c r="A12" s="17" t="s">
        <v>20</v>
      </c>
      <c r="B12" s="5">
        <v>1693</v>
      </c>
      <c r="C12" s="5">
        <v>1879</v>
      </c>
      <c r="D12" s="5">
        <v>2731</v>
      </c>
      <c r="E12" s="5">
        <v>11174</v>
      </c>
      <c r="F12" s="5">
        <v>13558</v>
      </c>
      <c r="G12" s="5">
        <v>31035</v>
      </c>
      <c r="H12" s="77">
        <f t="shared" si="0"/>
        <v>5.455131303367166E-2</v>
      </c>
      <c r="I12" s="77">
        <f t="shared" si="1"/>
        <v>6.0544546479780893E-2</v>
      </c>
      <c r="J12" s="77">
        <f t="shared" si="1"/>
        <v>8.7997422265184463E-2</v>
      </c>
      <c r="K12" s="77">
        <f t="shared" si="1"/>
        <v>0.36004511035927178</v>
      </c>
      <c r="L12" s="77">
        <f t="shared" si="1"/>
        <v>0.43686160786209116</v>
      </c>
      <c r="N12" s="80">
        <f t="shared" si="2"/>
        <v>0.79690671822136294</v>
      </c>
      <c r="O12" s="80">
        <f t="shared" si="3"/>
        <v>0.203093281778637</v>
      </c>
    </row>
    <row r="13" spans="1:15">
      <c r="A13" s="17" t="s">
        <v>21</v>
      </c>
      <c r="B13" s="5">
        <v>1338</v>
      </c>
      <c r="C13" s="5">
        <v>2367</v>
      </c>
      <c r="D13" s="5">
        <v>4691</v>
      </c>
      <c r="E13" s="5">
        <v>12083</v>
      </c>
      <c r="F13" s="5">
        <v>3142</v>
      </c>
      <c r="G13" s="5">
        <v>23621</v>
      </c>
      <c r="H13" s="77">
        <f t="shared" si="0"/>
        <v>5.6644511239998308E-2</v>
      </c>
      <c r="I13" s="77">
        <f t="shared" si="1"/>
        <v>0.10020744252995216</v>
      </c>
      <c r="J13" s="77">
        <f t="shared" si="1"/>
        <v>0.19859447102154862</v>
      </c>
      <c r="K13" s="77">
        <f t="shared" si="1"/>
        <v>0.51153634477795185</v>
      </c>
      <c r="L13" s="77">
        <f t="shared" si="1"/>
        <v>0.13301723043054908</v>
      </c>
      <c r="N13" s="80">
        <f t="shared" si="2"/>
        <v>0.64455357520850098</v>
      </c>
      <c r="O13" s="80">
        <f t="shared" si="3"/>
        <v>0.35544642479149913</v>
      </c>
    </row>
    <row r="14" spans="1:15">
      <c r="A14" s="17" t="s">
        <v>22</v>
      </c>
      <c r="B14" s="5">
        <v>1642</v>
      </c>
      <c r="C14" s="5">
        <v>518</v>
      </c>
      <c r="D14" s="5">
        <v>919</v>
      </c>
      <c r="E14" s="5">
        <v>2937</v>
      </c>
      <c r="F14" s="5"/>
      <c r="G14" s="5">
        <v>6016</v>
      </c>
      <c r="H14" s="77">
        <f t="shared" si="0"/>
        <v>0.27293882978723405</v>
      </c>
      <c r="I14" s="77">
        <f t="shared" si="1"/>
        <v>8.6103723404255317E-2</v>
      </c>
      <c r="J14" s="77">
        <f t="shared" si="1"/>
        <v>0.15275930851063829</v>
      </c>
      <c r="K14" s="77">
        <f t="shared" si="1"/>
        <v>0.48819813829787234</v>
      </c>
      <c r="L14" s="77">
        <f t="shared" si="1"/>
        <v>0</v>
      </c>
      <c r="N14" s="80">
        <f t="shared" si="2"/>
        <v>0.48819813829787234</v>
      </c>
      <c r="O14" s="80">
        <f t="shared" si="3"/>
        <v>0.5118018617021276</v>
      </c>
    </row>
    <row r="15" spans="1:15">
      <c r="A15" s="17" t="s">
        <v>23</v>
      </c>
      <c r="B15" s="5">
        <v>534</v>
      </c>
      <c r="C15" s="5">
        <v>3888</v>
      </c>
      <c r="D15" s="5">
        <v>1698</v>
      </c>
      <c r="E15" s="5">
        <v>3229</v>
      </c>
      <c r="F15" s="5"/>
      <c r="G15" s="5">
        <v>9349</v>
      </c>
      <c r="H15" s="77">
        <f t="shared" si="0"/>
        <v>5.7118408385923629E-2</v>
      </c>
      <c r="I15" s="77">
        <f t="shared" si="1"/>
        <v>0.41587335543908438</v>
      </c>
      <c r="J15" s="77">
        <f t="shared" si="1"/>
        <v>0.18162370306984704</v>
      </c>
      <c r="K15" s="77">
        <f t="shared" si="1"/>
        <v>0.34538453310514494</v>
      </c>
      <c r="L15" s="77">
        <f t="shared" si="1"/>
        <v>0</v>
      </c>
      <c r="N15" s="80">
        <f t="shared" si="2"/>
        <v>0.34538453310514494</v>
      </c>
      <c r="O15" s="80">
        <f t="shared" si="3"/>
        <v>0.65461546689485506</v>
      </c>
    </row>
    <row r="16" spans="1:15">
      <c r="A16" s="17" t="s">
        <v>24</v>
      </c>
      <c r="B16" s="5">
        <v>3543</v>
      </c>
      <c r="C16" s="5">
        <v>3604</v>
      </c>
      <c r="D16" s="5">
        <v>893</v>
      </c>
      <c r="E16" s="5">
        <v>19218</v>
      </c>
      <c r="F16" s="5">
        <v>10893</v>
      </c>
      <c r="G16" s="5">
        <v>38151</v>
      </c>
      <c r="H16" s="77">
        <f t="shared" si="0"/>
        <v>9.2867814736179916E-2</v>
      </c>
      <c r="I16" s="77">
        <f t="shared" si="1"/>
        <v>9.4466724332258653E-2</v>
      </c>
      <c r="J16" s="77">
        <f t="shared" si="1"/>
        <v>2.3406988021283846E-2</v>
      </c>
      <c r="K16" s="77">
        <f t="shared" si="1"/>
        <v>0.50373515766297083</v>
      </c>
      <c r="L16" s="77">
        <f t="shared" si="1"/>
        <v>0.28552331524730673</v>
      </c>
      <c r="N16" s="80">
        <f t="shared" si="2"/>
        <v>0.78925847291027762</v>
      </c>
      <c r="O16" s="80">
        <f t="shared" si="3"/>
        <v>0.21074152708972241</v>
      </c>
    </row>
    <row r="17" spans="1:15">
      <c r="A17" s="17" t="s">
        <v>25</v>
      </c>
      <c r="B17" s="5">
        <v>218</v>
      </c>
      <c r="C17" s="5">
        <v>1822</v>
      </c>
      <c r="D17" s="5">
        <v>2481</v>
      </c>
      <c r="E17" s="5">
        <v>3751</v>
      </c>
      <c r="F17" s="5"/>
      <c r="G17" s="5">
        <v>8272</v>
      </c>
      <c r="H17" s="77">
        <f t="shared" si="0"/>
        <v>2.6353965183752416E-2</v>
      </c>
      <c r="I17" s="77">
        <f t="shared" si="1"/>
        <v>0.22026112185686653</v>
      </c>
      <c r="J17" s="77">
        <f t="shared" si="1"/>
        <v>0.2999274661508704</v>
      </c>
      <c r="K17" s="77">
        <f t="shared" si="1"/>
        <v>0.45345744680851063</v>
      </c>
      <c r="L17" s="77">
        <f t="shared" si="1"/>
        <v>0</v>
      </c>
      <c r="N17" s="80">
        <f t="shared" si="2"/>
        <v>0.45345744680851063</v>
      </c>
      <c r="O17" s="80">
        <f t="shared" si="3"/>
        <v>0.54654255319148937</v>
      </c>
    </row>
    <row r="18" spans="1:15">
      <c r="A18" s="17" t="s">
        <v>26</v>
      </c>
      <c r="B18" s="5">
        <v>810</v>
      </c>
      <c r="C18" s="5"/>
      <c r="D18" s="5">
        <v>862</v>
      </c>
      <c r="E18" s="5"/>
      <c r="F18" s="5"/>
      <c r="G18" s="5">
        <v>1672</v>
      </c>
      <c r="H18" s="77">
        <f t="shared" si="0"/>
        <v>0.48444976076555024</v>
      </c>
      <c r="I18" s="77">
        <f t="shared" si="1"/>
        <v>0</v>
      </c>
      <c r="J18" s="77">
        <f t="shared" si="1"/>
        <v>0.51555023923444976</v>
      </c>
      <c r="K18" s="77">
        <f t="shared" si="1"/>
        <v>0</v>
      </c>
      <c r="L18" s="77">
        <f t="shared" si="1"/>
        <v>0</v>
      </c>
      <c r="N18" s="80">
        <f t="shared" si="2"/>
        <v>0</v>
      </c>
      <c r="O18" s="80">
        <f t="shared" si="3"/>
        <v>1</v>
      </c>
    </row>
    <row r="19" spans="1:15">
      <c r="A19" s="17" t="s">
        <v>27</v>
      </c>
      <c r="B19" s="5">
        <v>3474</v>
      </c>
      <c r="C19" s="5">
        <v>11361</v>
      </c>
      <c r="D19" s="5">
        <v>5239</v>
      </c>
      <c r="E19" s="5">
        <v>26759</v>
      </c>
      <c r="F19" s="5"/>
      <c r="G19" s="5">
        <v>46833</v>
      </c>
      <c r="H19" s="77">
        <f t="shared" si="0"/>
        <v>7.4178463903657677E-2</v>
      </c>
      <c r="I19" s="77">
        <f t="shared" si="1"/>
        <v>0.24258535647940555</v>
      </c>
      <c r="J19" s="77">
        <f t="shared" si="1"/>
        <v>0.11186556487946533</v>
      </c>
      <c r="K19" s="77">
        <f t="shared" si="1"/>
        <v>0.57137061473747142</v>
      </c>
      <c r="L19" s="77">
        <f t="shared" si="1"/>
        <v>0</v>
      </c>
      <c r="N19" s="80">
        <f t="shared" si="2"/>
        <v>0.57137061473747142</v>
      </c>
      <c r="O19" s="80">
        <f t="shared" si="3"/>
        <v>0.42862938526252858</v>
      </c>
    </row>
    <row r="20" spans="1:15">
      <c r="A20" s="17" t="s">
        <v>28</v>
      </c>
      <c r="B20" s="5">
        <v>963</v>
      </c>
      <c r="C20" s="5">
        <v>8088</v>
      </c>
      <c r="D20" s="5">
        <v>2415</v>
      </c>
      <c r="E20" s="5">
        <v>16069</v>
      </c>
      <c r="F20" s="5"/>
      <c r="G20" s="5">
        <v>27535</v>
      </c>
      <c r="H20" s="77">
        <f t="shared" si="0"/>
        <v>3.4973669874704919E-2</v>
      </c>
      <c r="I20" s="77">
        <f t="shared" ref="I20:I25" si="4">C20/$G20</f>
        <v>0.29373524605048118</v>
      </c>
      <c r="J20" s="77">
        <f t="shared" ref="J20:J25" si="5">D20/$G20</f>
        <v>8.7706555293263114E-2</v>
      </c>
      <c r="K20" s="77">
        <f t="shared" ref="K20:K25" si="6">E20/$G20</f>
        <v>0.58358452878155076</v>
      </c>
      <c r="L20" s="77">
        <f t="shared" ref="L20:L25" si="7">F20/$G20</f>
        <v>0</v>
      </c>
      <c r="N20" s="80">
        <f t="shared" si="2"/>
        <v>0.58358452878155076</v>
      </c>
      <c r="O20" s="80">
        <f t="shared" si="3"/>
        <v>0.41641547121844918</v>
      </c>
    </row>
    <row r="21" spans="1:15">
      <c r="A21" s="17" t="s">
        <v>29</v>
      </c>
      <c r="B21" s="5">
        <v>1351</v>
      </c>
      <c r="C21" s="5"/>
      <c r="D21" s="5">
        <v>970</v>
      </c>
      <c r="E21" s="5">
        <v>1503</v>
      </c>
      <c r="F21" s="5"/>
      <c r="G21" s="5">
        <v>3824</v>
      </c>
      <c r="H21" s="77">
        <f t="shared" si="0"/>
        <v>0.35329497907949792</v>
      </c>
      <c r="I21" s="77">
        <f t="shared" si="4"/>
        <v>0</v>
      </c>
      <c r="J21" s="77">
        <f t="shared" si="5"/>
        <v>0.2536610878661088</v>
      </c>
      <c r="K21" s="77">
        <f t="shared" si="6"/>
        <v>0.39304393305439328</v>
      </c>
      <c r="L21" s="77">
        <f t="shared" si="7"/>
        <v>0</v>
      </c>
      <c r="N21" s="80">
        <f t="shared" si="2"/>
        <v>0.39304393305439328</v>
      </c>
      <c r="O21" s="80">
        <f t="shared" si="3"/>
        <v>0.60695606694560666</v>
      </c>
    </row>
    <row r="22" spans="1:15">
      <c r="A22" s="17" t="s">
        <v>30</v>
      </c>
      <c r="B22" s="5">
        <v>644</v>
      </c>
      <c r="C22" s="5">
        <v>2051</v>
      </c>
      <c r="D22" s="5">
        <v>2573</v>
      </c>
      <c r="E22" s="5">
        <v>7404</v>
      </c>
      <c r="F22" s="5"/>
      <c r="G22" s="5">
        <v>12672</v>
      </c>
      <c r="H22" s="77">
        <f t="shared" si="0"/>
        <v>5.0820707070707072E-2</v>
      </c>
      <c r="I22" s="77">
        <f t="shared" si="4"/>
        <v>0.16185290404040403</v>
      </c>
      <c r="J22" s="77">
        <f t="shared" si="5"/>
        <v>0.20304608585858586</v>
      </c>
      <c r="K22" s="77">
        <f t="shared" si="6"/>
        <v>0.58428030303030298</v>
      </c>
      <c r="L22" s="77">
        <f t="shared" si="7"/>
        <v>0</v>
      </c>
      <c r="N22" s="80">
        <f t="shared" si="2"/>
        <v>0.58428030303030298</v>
      </c>
      <c r="O22" s="80">
        <f t="shared" si="3"/>
        <v>0.41571969696969696</v>
      </c>
    </row>
    <row r="23" spans="1:15">
      <c r="A23" s="17" t="s">
        <v>31</v>
      </c>
      <c r="B23" s="5">
        <v>3850</v>
      </c>
      <c r="C23" s="5">
        <v>8831</v>
      </c>
      <c r="D23" s="5">
        <v>3462</v>
      </c>
      <c r="E23" s="5">
        <v>21904</v>
      </c>
      <c r="F23" s="5"/>
      <c r="G23" s="5">
        <v>38046</v>
      </c>
      <c r="H23" s="77">
        <f t="shared" si="0"/>
        <v>0.10119329233033696</v>
      </c>
      <c r="I23" s="77">
        <f t="shared" si="4"/>
        <v>0.23211375703096251</v>
      </c>
      <c r="J23" s="77">
        <f t="shared" si="5"/>
        <v>9.099511118120171E-2</v>
      </c>
      <c r="K23" s="77">
        <f t="shared" si="6"/>
        <v>0.57572412342953272</v>
      </c>
      <c r="L23" s="77">
        <f t="shared" si="7"/>
        <v>0</v>
      </c>
      <c r="N23" s="80">
        <f t="shared" si="2"/>
        <v>0.57572412342953272</v>
      </c>
      <c r="O23" s="80">
        <f t="shared" si="3"/>
        <v>0.42430216054250114</v>
      </c>
    </row>
    <row r="24" spans="1:15">
      <c r="A24" s="17" t="s">
        <v>32</v>
      </c>
      <c r="B24" s="5">
        <v>1329</v>
      </c>
      <c r="C24" s="5">
        <v>1206</v>
      </c>
      <c r="D24" s="5">
        <v>1730</v>
      </c>
      <c r="E24" s="5">
        <v>4290</v>
      </c>
      <c r="F24" s="5"/>
      <c r="G24" s="5">
        <v>8555</v>
      </c>
      <c r="H24" s="77">
        <f t="shared" si="0"/>
        <v>0.15534774985388661</v>
      </c>
      <c r="I24" s="77">
        <f t="shared" si="4"/>
        <v>0.14097019286966686</v>
      </c>
      <c r="J24" s="77">
        <f t="shared" si="5"/>
        <v>0.20222092343658679</v>
      </c>
      <c r="K24" s="77">
        <f t="shared" si="6"/>
        <v>0.50146113383985969</v>
      </c>
      <c r="L24" s="77">
        <f t="shared" si="7"/>
        <v>0</v>
      </c>
      <c r="N24" s="80">
        <f t="shared" si="2"/>
        <v>0.50146113383985969</v>
      </c>
      <c r="O24" s="80">
        <f t="shared" si="3"/>
        <v>0.49853886616014031</v>
      </c>
    </row>
    <row r="25" spans="1:15">
      <c r="A25" s="21" t="s">
        <v>52</v>
      </c>
      <c r="B25" s="57">
        <v>30421</v>
      </c>
      <c r="C25" s="57">
        <v>74262</v>
      </c>
      <c r="D25" s="57">
        <v>51289</v>
      </c>
      <c r="E25" s="57">
        <v>197562</v>
      </c>
      <c r="F25" s="57">
        <v>60876</v>
      </c>
      <c r="G25" s="57">
        <v>414410</v>
      </c>
      <c r="H25" s="81">
        <f t="shared" si="0"/>
        <v>7.3407977606717981E-2</v>
      </c>
      <c r="I25" s="78">
        <f t="shared" si="4"/>
        <v>0.17919934364518231</v>
      </c>
      <c r="J25" s="78">
        <f t="shared" si="5"/>
        <v>0.12376390531116527</v>
      </c>
      <c r="K25" s="78">
        <f t="shared" si="6"/>
        <v>0.47673077387128687</v>
      </c>
      <c r="L25" s="78">
        <f t="shared" si="7"/>
        <v>0.14689799956564756</v>
      </c>
      <c r="N25" s="80">
        <f t="shared" si="2"/>
        <v>0.62362877343693446</v>
      </c>
      <c r="O25" s="80">
        <f t="shared" si="3"/>
        <v>0.37637122656306554</v>
      </c>
    </row>
    <row r="27" spans="1:15">
      <c r="A27" s="45"/>
    </row>
  </sheetData>
  <mergeCells count="1">
    <mergeCell ref="A1:L1"/>
  </mergeCells>
  <printOptions gridLines="1"/>
  <pageMargins left="0.7" right="0.7" top="0.75" bottom="0.75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  </vt:lpstr>
      <vt:lpstr>Tab. 4</vt:lpstr>
      <vt:lpstr>Tab. 5</vt:lpstr>
      <vt:lpstr>Grafico 3</vt:lpstr>
      <vt:lpstr>Grafico 4</vt:lpstr>
      <vt:lpstr>Tab. 6</vt:lpstr>
      <vt:lpstr>Tab. 7</vt:lpstr>
      <vt:lpstr>Tab. 8</vt:lpstr>
      <vt:lpstr>Tab. 9  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 </vt:lpstr>
      <vt:lpstr>Tab. 36</vt:lpstr>
      <vt:lpstr>Tab. 37</vt:lpstr>
      <vt:lpstr>Tab. 38 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Morgan Romanelli</cp:lastModifiedBy>
  <dcterms:created xsi:type="dcterms:W3CDTF">2021-03-11T08:34:13Z</dcterms:created>
  <dcterms:modified xsi:type="dcterms:W3CDTF">2021-03-15T10:22:58Z</dcterms:modified>
</cp:coreProperties>
</file>